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https://westerncape-my.sharepoint.com/personal/wendy_arendse3_westerncape_gov_za/Documents/Desktop/GO TO FOLDER/Security spec meeting/"/>
    </mc:Choice>
  </mc:AlternateContent>
  <xr:revisionPtr revIDLastSave="6" documentId="8_{9148DA02-CB87-486C-8F05-29D0E6A65451}" xr6:coauthVersionLast="47" xr6:coauthVersionMax="47" xr10:uidLastSave="{2EB40A86-FF51-4D1C-A6A2-94517249E0E4}"/>
  <bookViews>
    <workbookView minimized="1" xWindow="2532" yWindow="2448" windowWidth="17280" windowHeight="8988" xr2:uid="{00000000-000D-0000-FFFF-FFFF00000000}"/>
  </bookViews>
  <sheets>
    <sheet name="Pricing Schedule - (Bid Copy)" sheetId="3" r:id="rId1"/>
  </sheets>
  <definedNames>
    <definedName name="_xlnm.Print_Area" localSheetId="0">'Pricing Schedule - (Bid Copy)'!$B$2:$O$50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3" l="1"/>
  <c r="F24" i="3"/>
  <c r="H24" i="3"/>
  <c r="G24" i="3"/>
  <c r="L23" i="3"/>
  <c r="I23" i="3"/>
  <c r="K23" i="3" s="1"/>
  <c r="N23" i="3" s="1"/>
  <c r="L22" i="3"/>
  <c r="I22" i="3"/>
  <c r="K22" i="3" s="1"/>
  <c r="N22" i="3" s="1"/>
  <c r="L21" i="3"/>
  <c r="I21" i="3"/>
  <c r="K21" i="3" s="1"/>
  <c r="H19" i="3"/>
  <c r="G19" i="3"/>
  <c r="L18" i="3"/>
  <c r="I18" i="3"/>
  <c r="K18" i="3" s="1"/>
  <c r="N18" i="3" s="1"/>
  <c r="L17" i="3"/>
  <c r="I17" i="3"/>
  <c r="K17" i="3" s="1"/>
  <c r="N17" i="3" s="1"/>
  <c r="L16" i="3"/>
  <c r="I16" i="3"/>
  <c r="I19" i="3" l="1"/>
  <c r="I24" i="3"/>
  <c r="L24" i="3"/>
  <c r="L19" i="3"/>
  <c r="N21" i="3"/>
  <c r="N24" i="3" s="1"/>
  <c r="K24" i="3"/>
  <c r="K16" i="3"/>
  <c r="K19" i="3" l="1"/>
  <c r="N16" i="3"/>
  <c r="N19" i="3" s="1"/>
  <c r="G28" i="3" s="1"/>
  <c r="G29" i="3" s="1"/>
  <c r="J29" i="3" s="1"/>
  <c r="G30" i="3" l="1"/>
  <c r="J30" i="3" s="1"/>
  <c r="J31" i="3" s="1"/>
</calcChain>
</file>

<file path=xl/sharedStrings.xml><?xml version="1.0" encoding="utf-8"?>
<sst xmlns="http://schemas.openxmlformats.org/spreadsheetml/2006/main" count="86" uniqueCount="72">
  <si>
    <t xml:space="preserve">DESCRIPTION OF SERVICES </t>
  </si>
  <si>
    <t xml:space="preserve">BID PRICE IN SA CURRENCY (Incl. VAT) </t>
  </si>
  <si>
    <r>
      <rPr>
        <b/>
        <sz val="9"/>
        <color rgb="FF92D050"/>
        <rFont val="Century Gothic"/>
        <family val="2"/>
      </rPr>
      <t>Supplier Rate per month</t>
    </r>
    <r>
      <rPr>
        <sz val="8"/>
        <color rgb="FFFFFFFF"/>
        <rFont val="Century Gothic"/>
        <family val="2"/>
      </rPr>
      <t> </t>
    </r>
    <r>
      <rPr>
        <b/>
        <sz val="9"/>
        <color rgb="FFFFFFFF"/>
        <rFont val="Century Gothic"/>
        <family val="2"/>
      </rPr>
      <t xml:space="preserve">(Incl. VAT)      </t>
    </r>
    <r>
      <rPr>
        <b/>
        <sz val="10"/>
        <color rgb="FFC00000"/>
        <rFont val="Century Gothic"/>
        <family val="2"/>
      </rPr>
      <t>&gt;</t>
    </r>
    <r>
      <rPr>
        <b/>
        <sz val="10"/>
        <color rgb="FFFF0000"/>
        <rFont val="Century Gothic"/>
        <family val="2"/>
      </rPr>
      <t>= Base Cost</t>
    </r>
  </si>
  <si>
    <t>POCS Qty</t>
  </si>
  <si>
    <r>
      <rPr>
        <b/>
        <sz val="9"/>
        <color rgb="FF92D050"/>
        <rFont val="Century Gothic"/>
        <family val="2"/>
      </rPr>
      <t>Supplier Sub-Total</t>
    </r>
    <r>
      <rPr>
        <b/>
        <sz val="9"/>
        <color rgb="FFFFFFFF"/>
        <rFont val="Century Gothic"/>
        <family val="2"/>
      </rPr>
      <t xml:space="preserve">  (Incl. VAT) </t>
    </r>
  </si>
  <si>
    <r>
      <rPr>
        <b/>
        <sz val="9"/>
        <color rgb="FF92D050"/>
        <rFont val="Century Gothic"/>
        <family val="2"/>
      </rPr>
      <t>Supplier</t>
    </r>
    <r>
      <rPr>
        <b/>
        <sz val="9"/>
        <color rgb="FFFFFFFF"/>
        <rFont val="Century Gothic"/>
        <family val="2"/>
      </rPr>
      <t xml:space="preserve"> </t>
    </r>
    <r>
      <rPr>
        <b/>
        <sz val="9"/>
        <color rgb="FF92D050"/>
        <rFont val="Century Gothic"/>
        <family val="2"/>
      </rPr>
      <t>Overheads</t>
    </r>
  </si>
  <si>
    <r>
      <t xml:space="preserve">Supplier Monthly Total  Grade Cost              </t>
    </r>
    <r>
      <rPr>
        <b/>
        <sz val="9"/>
        <color theme="0"/>
        <rFont val="Century Gothic"/>
        <family val="2"/>
      </rPr>
      <t>(per shift/per month)</t>
    </r>
  </si>
  <si>
    <t>POCS Contract Term</t>
  </si>
  <si>
    <r>
      <t xml:space="preserve">Supplier Annual Total Grade Cost                 </t>
    </r>
    <r>
      <rPr>
        <b/>
        <sz val="9"/>
        <color theme="0"/>
        <rFont val="Century Gothic"/>
        <family val="2"/>
      </rPr>
      <t>(per shift/per annum) x 12 months</t>
    </r>
  </si>
  <si>
    <t>A</t>
  </si>
  <si>
    <t>B</t>
  </si>
  <si>
    <t>C</t>
  </si>
  <si>
    <t>D</t>
  </si>
  <si>
    <t>E</t>
  </si>
  <si>
    <t>(A×B) × (1+C%) × D = E</t>
  </si>
  <si>
    <t>Item number</t>
  </si>
  <si>
    <t>Shift</t>
  </si>
  <si>
    <t>Rate breakdown per officer</t>
  </si>
  <si>
    <t>PSiRA Grade B Cost                   Per Officer /              Per Month</t>
  </si>
  <si>
    <t>Quantity Grade B</t>
  </si>
  <si>
    <t>PSiRA Grade B Cost                   Per Officer / Per Month                x QTY</t>
  </si>
  <si>
    <r>
      <t>Overheads % per grade ; per shift  (overheads % x QTY</t>
    </r>
    <r>
      <rPr>
        <b/>
        <sz val="9"/>
        <color rgb="FFFF0000"/>
        <rFont val="Century Gothic"/>
        <family val="2"/>
      </rPr>
      <t xml:space="preserve"> only</t>
    </r>
    <r>
      <rPr>
        <b/>
        <sz val="9"/>
        <color rgb="FFFFFFFF"/>
        <rFont val="Century Gothic"/>
        <family val="2"/>
      </rPr>
      <t xml:space="preserve"> for this category)</t>
    </r>
  </si>
  <si>
    <t>Supplier Base Cost      + incl. VAT                        + Overheads                =  Grade B Mon-total</t>
  </si>
  <si>
    <t>MONTHS</t>
  </si>
  <si>
    <t>Supplier Base Cost        + incl. VAT                          + Overheads                     =  Grade B Annual total (x 12)</t>
  </si>
  <si>
    <t>Day Shift</t>
  </si>
  <si>
    <t>Monday to Friday (12 hours)</t>
  </si>
  <si>
    <t>Monday to Sunday (24 hours incl Weekends &amp; PHD)</t>
  </si>
  <si>
    <t>Night Shift</t>
  </si>
  <si>
    <t>GRADE B TOTALS</t>
  </si>
  <si>
    <t>PSiRA Grade C Cost                   Per Officer /              Per Month</t>
  </si>
  <si>
    <t>Quantity Grade C</t>
  </si>
  <si>
    <t>PSiRA Grade C Cost                   Per Officer /  Per Month              x QTY</t>
  </si>
  <si>
    <t>Overheads % per grade ; per shift  (overheads % x QTY only for this category)</t>
  </si>
  <si>
    <t>Supplier Base Cost      + incl. VAT                          + Overheads                    =  Grade C Mon-total</t>
  </si>
  <si>
    <t>Supplier Base Cost        + incl. VAT                          + Overheads                     =  Grade C Annual total (x 12)</t>
  </si>
  <si>
    <t>GRADE C TOTALS</t>
  </si>
  <si>
    <t>`</t>
  </si>
  <si>
    <t>Cost  - YR2</t>
  </si>
  <si>
    <t>Annual cost for year 2 + Est. increase</t>
  </si>
  <si>
    <t>Cost  - YR3</t>
  </si>
  <si>
    <t>Total Contract Cost  - 36 Months / 3 years</t>
  </si>
  <si>
    <t>Overhead % costs  should be inclusive of transport, administration, mobile communication devices and all other incidentals and costs incurred to Provide the Service to the standards as per the Service Information.                                                                                                                                                                                                                Direct costs = paying the guard {Profit margin, VAT, Direct labour costs (wages, allowances, statutory employee benefits)}
Overheads = running the company that enables the guard to exist and function (Liability insurance, Administrative &amp; payroll costs, etc.)</t>
  </si>
  <si>
    <t>Signature:</t>
  </si>
  <si>
    <t xml:space="preserve">Date : </t>
  </si>
  <si>
    <t>CPI %</t>
  </si>
  <si>
    <t>Estimated total inclusive of CPI increase</t>
  </si>
  <si>
    <t>Annual cost for year 1 + Est. increase</t>
  </si>
  <si>
    <t>The rate for a Security Officer should be inclusive of all standard equipment and service aids. Always account for additional costs like shift allowances, public holiday premiums, and training. The "snake gear" cost should be for 10 officials as a once off cost to be factored into the overheads %.</t>
  </si>
  <si>
    <t>Company Representative Name:</t>
  </si>
  <si>
    <t>Company  Name:</t>
  </si>
  <si>
    <t xml:space="preserve">https://www.statssa.gov.za/publications/P0141/P0141December2024.pdf
</t>
  </si>
  <si>
    <t>https://www.statssa.gov.za/publications/P0141/CPIHistory.pdf</t>
  </si>
  <si>
    <t>Year 2 – CPI        2022, 2023, 2024</t>
  </si>
  <si>
    <t>Year 3 – CPI   2023, 2024, 2025</t>
  </si>
  <si>
    <t xml:space="preserve">Annual Average CPI Increases (2021–2025):
•	2021: 4.5%
•	2022: 6.9%
•	2023: 6.0%
•	2024: 4.4%
•	2025: 3.2% 
•	(average) </t>
  </si>
  <si>
    <t>Department of Police Oversight and Community Safety :</t>
  </si>
  <si>
    <r>
      <t xml:space="preserve"> </t>
    </r>
    <r>
      <rPr>
        <b/>
        <sz val="8"/>
        <color rgb="FFFF0000"/>
        <rFont val="Century Gothic"/>
        <family val="2"/>
      </rPr>
      <t xml:space="preserve"> e.g</t>
    </r>
    <r>
      <rPr>
        <sz val="8"/>
        <color rgb="FF000000"/>
        <rFont val="Century Gothic"/>
        <family val="2"/>
      </rPr>
      <t xml:space="preserve">  (2022 + 2023 + 2024)/3 :                                                                                                                                        Annual cost for year 1 + Est. increase(CPI average) = Annual cost for year 2                                                                                                                                                                                                                                                                                                                                                        CPI for 2022 = 6.9%   </t>
    </r>
    <r>
      <rPr>
        <b/>
        <sz val="8"/>
        <color rgb="FF000000"/>
        <rFont val="Century Gothic"/>
        <family val="2"/>
      </rPr>
      <t>///</t>
    </r>
    <r>
      <rPr>
        <sz val="8"/>
        <color rgb="FF000000"/>
        <rFont val="Century Gothic"/>
        <family val="2"/>
      </rPr>
      <t xml:space="preserve">      CPI for 2023 = 6.0%  ///   CPI for 2024 = 4.4%                                                                                                       YR2 % Est. increase : 6.9% + 6.0% + 4.4% = 17,3%/3 = 5,77%                                                                                                                                                   Annual cost for year 1 + CPI average = Cost  - YR2.                                                                                                                                                                 Annual cost for year 1 + 5,76%   = Cost  - YR2.                                                                                                                                                                                          </t>
    </r>
  </si>
  <si>
    <r>
      <t xml:space="preserve">       </t>
    </r>
    <r>
      <rPr>
        <b/>
        <sz val="8"/>
        <color rgb="FFFF0000"/>
        <rFont val="Century Gothic"/>
        <family val="2"/>
      </rPr>
      <t xml:space="preserve">e.g </t>
    </r>
    <r>
      <rPr>
        <sz val="8"/>
        <color rgb="FF000000"/>
        <rFont val="Century Gothic"/>
        <family val="2"/>
      </rPr>
      <t xml:space="preserve"> (2023 + 2024+ 2025)/3 :                                                                                                                                       Annual cost for year 2 + Est. increase(CPI average)= Annual cost for year 3                                                                                                                                                                                                                                                                           CPI for 2023 = 6.0%  ///   CPI for 2024 = 4.4%  /// CPI for 2025 = 3.2%                                                                                                                                                                                                                                                                                                                                            YR3 % Est. increase : 6.0% + 4.4% + 3.2% = 13,6%/3 = 4.5%                                                                                                                                                  Annual cost for year 2 + CPI average = Cost  - YR3.                                                                                                                                                                 Annual cost for year 2 + 4,5%   = Cost  - YR3.                          </t>
    </r>
  </si>
  <si>
    <t>Overheads Value</t>
  </si>
  <si>
    <t>Rand Value of Overheads</t>
  </si>
  <si>
    <t xml:space="preserve">INDUSTRY MIN RATE - 2026 </t>
  </si>
  <si>
    <t>Avg.CPI of 3yrs past</t>
  </si>
  <si>
    <t>NBCPSS 2026 RATE                  - GRD B : Base cost</t>
  </si>
  <si>
    <t>NBCPSS 2026 RATE                   - GRD C : Base cost</t>
  </si>
  <si>
    <t>Kindly complete this schedule in full by typing in the "Company quoting price per month + VAT" and the related overheads percentages, then print and sign in Blue or black ink only. No electronic signatures will be accepted.</t>
  </si>
  <si>
    <t>TOTAL Cost  - YR1</t>
  </si>
  <si>
    <t>Annual cost for year 1(As per NBCPSS 2026 Rates</t>
  </si>
  <si>
    <r>
      <t xml:space="preserve">Note: The (Total Cost  - YR1) amount above </t>
    </r>
    <r>
      <rPr>
        <b/>
        <sz val="14"/>
        <color rgb="FFFF0000"/>
        <rFont val="Century Gothic"/>
        <family val="2"/>
      </rPr>
      <t>must</t>
    </r>
    <r>
      <rPr>
        <b/>
        <sz val="14"/>
        <color rgb="FFFFFFFF"/>
        <rFont val="Century Gothic"/>
        <family val="2"/>
      </rPr>
      <t xml:space="preserve"> be transferred to the WCBD 3.1 form</t>
    </r>
  </si>
  <si>
    <r>
      <rPr>
        <b/>
        <u/>
        <sz val="10"/>
        <color rgb="FF000000"/>
        <rFont val="Century Gothic"/>
        <family val="2"/>
      </rPr>
      <t>Printing Instructions:</t>
    </r>
    <r>
      <rPr>
        <sz val="10"/>
        <color rgb="FF000000"/>
        <rFont val="Century Gothic"/>
        <family val="2"/>
      </rPr>
      <t xml:space="preserve"> Bidders must complete the official electronic (Excel) Pricing Schedule and print the document in full directly from the completed Excel file. The printed version must be signed by a duly authorised representative and submitted with the bid. Only printouts generated directly from the official completed Excel Pricing Schedule will be accepted. Should bidders experience any difficulties downloading, accessing, completing, or printing the Pricing Schedule, they must promptly request assistance and/or an electronic copy from the relevant contact person(s) listed on page 1 of the Terms of Reference (ToR).</t>
    </r>
  </si>
  <si>
    <t>When quoting, please use the prevailing rates from the National Bargaining Council for the Private Security Sector (NBCPSS) as from 1 March 2026. NB. Note that year 2 and 3 will be calculated post award in alignment to any future NBCPSS published reccomendations.</t>
  </si>
  <si>
    <t xml:space="preserve"> BID No. POCS02-2026/2027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</si>
</sst>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R&quot;#,##0.00_);\(&quot;R&quot;#,##0.00\)"/>
    <numFmt numFmtId="165" formatCode="_(* #,##0.00_);_(* \(#,##0.00\);_(* &quot;-&quot;??_);_(@_)"/>
    <numFmt numFmtId="166" formatCode="&quot;R&quot;#,##0.00"/>
  </numFmts>
  <fonts count="48" x14ac:knownFonts="1">
    <font>
      <sz val="11"/>
      <color theme="1"/>
      <name val="Aptos Narrow"/>
      <family val="2"/>
      <scheme val="minor"/>
    </font>
    <font>
      <sz val="11"/>
      <color theme="1"/>
      <name val="Aptos Narrow"/>
      <family val="2"/>
      <scheme val="minor"/>
    </font>
    <font>
      <sz val="11"/>
      <color rgb="FF9C5700"/>
      <name val="Aptos Narrow"/>
      <family val="2"/>
      <scheme val="minor"/>
    </font>
    <font>
      <u/>
      <sz val="11"/>
      <color theme="10"/>
      <name val="Aptos Narrow"/>
      <family val="2"/>
      <scheme val="minor"/>
    </font>
    <font>
      <b/>
      <sz val="9"/>
      <color rgb="FFFFFFFF"/>
      <name val="Century Gothic"/>
      <family val="2"/>
    </font>
    <font>
      <b/>
      <sz val="9"/>
      <color rgb="FF92D050"/>
      <name val="Century Gothic"/>
      <family val="2"/>
    </font>
    <font>
      <sz val="8"/>
      <color rgb="FFFFFFFF"/>
      <name val="Century Gothic"/>
      <family val="2"/>
    </font>
    <font>
      <b/>
      <sz val="10"/>
      <color rgb="FFC00000"/>
      <name val="Century Gothic"/>
      <family val="2"/>
    </font>
    <font>
      <b/>
      <sz val="10"/>
      <color rgb="FFFF0000"/>
      <name val="Century Gothic"/>
      <family val="2"/>
    </font>
    <font>
      <b/>
      <sz val="9"/>
      <color theme="0"/>
      <name val="Century Gothic"/>
      <family val="2"/>
    </font>
    <font>
      <b/>
      <sz val="9"/>
      <color rgb="FFFF0000"/>
      <name val="Century Gothic"/>
      <family val="2"/>
    </font>
    <font>
      <sz val="9"/>
      <color rgb="FF000000"/>
      <name val="Century Gothic"/>
      <family val="2"/>
    </font>
    <font>
      <sz val="10"/>
      <name val="Arial"/>
      <family val="2"/>
    </font>
    <font>
      <sz val="10"/>
      <name val="Century Gothic"/>
      <family val="2"/>
    </font>
    <font>
      <sz val="11"/>
      <color rgb="FF9C5700"/>
      <name val="Century Gothic"/>
      <family val="2"/>
    </font>
    <font>
      <sz val="10"/>
      <color rgb="FF000000"/>
      <name val="Century Gothic"/>
      <family val="2"/>
    </font>
    <font>
      <sz val="10"/>
      <color theme="1"/>
      <name val="Century Gothic"/>
      <family val="2"/>
    </font>
    <font>
      <b/>
      <sz val="9"/>
      <color rgb="FF000000"/>
      <name val="Century Gothic"/>
      <family val="2"/>
    </font>
    <font>
      <b/>
      <u/>
      <sz val="10"/>
      <name val="Century Gothic"/>
      <family val="2"/>
    </font>
    <font>
      <b/>
      <u/>
      <sz val="11"/>
      <color theme="1"/>
      <name val="Century Gothic"/>
      <family val="2"/>
    </font>
    <font>
      <b/>
      <u/>
      <sz val="10"/>
      <color rgb="FF000000"/>
      <name val="Century Gothic"/>
      <family val="2"/>
    </font>
    <font>
      <b/>
      <u/>
      <sz val="10"/>
      <color theme="1"/>
      <name val="Century Gothic"/>
      <family val="2"/>
    </font>
    <font>
      <b/>
      <strike/>
      <sz val="9"/>
      <color rgb="FFFFFFFF"/>
      <name val="Century Gothic"/>
      <family val="2"/>
    </font>
    <font>
      <sz val="12"/>
      <color theme="1"/>
      <name val="Aptos"/>
      <family val="2"/>
    </font>
    <font>
      <b/>
      <sz val="12"/>
      <color rgb="FFFFFFFF"/>
      <name val="Century Gothic"/>
      <family val="2"/>
    </font>
    <font>
      <sz val="12"/>
      <color theme="1"/>
      <name val="Aptos Narrow"/>
      <family val="2"/>
      <scheme val="minor"/>
    </font>
    <font>
      <b/>
      <sz val="14"/>
      <color rgb="FFFFFFFF"/>
      <name val="Century Gothic"/>
      <family val="2"/>
    </font>
    <font>
      <b/>
      <sz val="14"/>
      <color rgb="FFFF0000"/>
      <name val="Century Gothic"/>
      <family val="2"/>
    </font>
    <font>
      <b/>
      <sz val="11"/>
      <color theme="1"/>
      <name val="Century Gothic"/>
      <family val="2"/>
    </font>
    <font>
      <b/>
      <sz val="10"/>
      <color rgb="FF000000"/>
      <name val="Century Gothic"/>
      <family val="2"/>
    </font>
    <font>
      <b/>
      <sz val="8"/>
      <color rgb="FF000000"/>
      <name val="Century Gothic"/>
      <family val="2"/>
    </font>
    <font>
      <b/>
      <u val="double"/>
      <sz val="12"/>
      <color rgb="FF00B050"/>
      <name val="Century Gothic"/>
      <family val="2"/>
    </font>
    <font>
      <b/>
      <u/>
      <sz val="12"/>
      <color rgb="FF00B050"/>
      <name val="Century Gothic"/>
      <family val="2"/>
    </font>
    <font>
      <u/>
      <sz val="12"/>
      <color rgb="FF00B050"/>
      <name val="Aptos Narrow"/>
      <family val="2"/>
      <scheme val="minor"/>
    </font>
    <font>
      <b/>
      <sz val="10"/>
      <color rgb="FF00B050"/>
      <name val="Century Gothic"/>
      <family val="2"/>
    </font>
    <font>
      <sz val="10"/>
      <color rgb="FF00B050"/>
      <name val="Aptos Narrow"/>
      <family val="2"/>
      <scheme val="minor"/>
    </font>
    <font>
      <b/>
      <sz val="11"/>
      <color theme="1"/>
      <name val="Aptos Narrow"/>
      <family val="2"/>
      <scheme val="minor"/>
    </font>
    <font>
      <sz val="8"/>
      <color rgb="FF000000"/>
      <name val="Century Gothic"/>
      <family val="2"/>
    </font>
    <font>
      <b/>
      <sz val="8"/>
      <color rgb="FFFF0000"/>
      <name val="Century Gothic"/>
      <family val="2"/>
    </font>
    <font>
      <b/>
      <sz val="18"/>
      <color rgb="FFFFFFFF"/>
      <name val="Century Gothic"/>
      <family val="2"/>
    </font>
    <font>
      <sz val="18"/>
      <color theme="1"/>
      <name val="Aptos Narrow"/>
      <family val="2"/>
      <scheme val="minor"/>
    </font>
    <font>
      <b/>
      <sz val="20"/>
      <color theme="3"/>
      <name val="Century Gothic"/>
      <family val="2"/>
    </font>
    <font>
      <b/>
      <sz val="11"/>
      <color theme="3"/>
      <name val="Century Gothic"/>
      <family val="2"/>
    </font>
    <font>
      <b/>
      <sz val="11"/>
      <color rgb="FFFFFFFF"/>
      <name val="Century Gothic"/>
      <family val="2"/>
    </font>
    <font>
      <sz val="11"/>
      <color theme="1"/>
      <name val="Century Gothic"/>
      <family val="2"/>
    </font>
    <font>
      <b/>
      <sz val="8"/>
      <color rgb="FFFFFFFF"/>
      <name val="Century Gothic"/>
      <family val="2"/>
    </font>
    <font>
      <sz val="9"/>
      <color theme="1"/>
      <name val="Aptos Narrow"/>
      <family val="2"/>
      <scheme val="minor"/>
    </font>
    <font>
      <b/>
      <u/>
      <sz val="10"/>
      <color rgb="FF9C5700"/>
      <name val="Century Gothic"/>
      <family val="2"/>
    </font>
  </fonts>
  <fills count="10">
    <fill>
      <patternFill patternType="none"/>
    </fill>
    <fill>
      <patternFill patternType="gray125"/>
    </fill>
    <fill>
      <patternFill patternType="solid">
        <fgColor rgb="FFFFEB9C"/>
      </patternFill>
    </fill>
    <fill>
      <patternFill patternType="solid">
        <fgColor rgb="FF002060"/>
        <bgColor indexed="64"/>
      </patternFill>
    </fill>
    <fill>
      <patternFill patternType="solid">
        <fgColor rgb="FF0070C0"/>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59999389629810485"/>
        <bgColor indexed="64"/>
      </patternFill>
    </fill>
  </fills>
  <borders count="72">
    <border>
      <left/>
      <right/>
      <top/>
      <bottom/>
      <diagonal/>
    </border>
    <border>
      <left/>
      <right/>
      <top style="thin">
        <color theme="0"/>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2" tint="-9.9978637043366805E-2"/>
      </right>
      <top style="thin">
        <color theme="2" tint="-9.9978637043366805E-2"/>
      </top>
      <bottom style="thin">
        <color theme="2" tint="-9.9978637043366805E-2"/>
      </bottom>
      <diagonal/>
    </border>
    <border>
      <left style="thin">
        <color theme="2" tint="-9.9978637043366805E-2"/>
      </left>
      <right style="thin">
        <color theme="2" tint="-9.9978637043366805E-2"/>
      </right>
      <top/>
      <bottom/>
      <diagonal/>
    </border>
    <border>
      <left style="thin">
        <color theme="2" tint="-9.9978637043366805E-2"/>
      </left>
      <right style="thin">
        <color theme="2" tint="-9.9978637043366805E-2"/>
      </right>
      <top style="thin">
        <color theme="2" tint="-9.9978637043366805E-2"/>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style="thin">
        <color indexed="64"/>
      </left>
      <right style="thin">
        <color indexed="64"/>
      </right>
      <top style="thin">
        <color theme="0"/>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right/>
      <top style="thin">
        <color indexed="64"/>
      </top>
      <bottom style="thin">
        <color indexed="64"/>
      </bottom>
      <diagonal/>
    </border>
    <border>
      <left/>
      <right style="thin">
        <color indexed="64"/>
      </right>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medium">
        <color theme="1"/>
      </left>
      <right style="medium">
        <color theme="1"/>
      </right>
      <top style="medium">
        <color theme="1"/>
      </top>
      <bottom style="medium">
        <color theme="1"/>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style="thin">
        <color theme="1"/>
      </left>
      <right/>
      <top/>
      <bottom/>
      <diagonal/>
    </border>
    <border>
      <left/>
      <right/>
      <top style="medium">
        <color theme="1"/>
      </top>
      <bottom style="medium">
        <color theme="1"/>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theme="2" tint="-9.9978637043366805E-2"/>
      </left>
      <right style="thin">
        <color theme="2" tint="-9.9978637043366805E-2"/>
      </right>
      <top/>
      <bottom style="thin">
        <color theme="2" tint="-9.9978637043366805E-2"/>
      </bottom>
      <diagonal/>
    </border>
    <border>
      <left/>
      <right style="thin">
        <color theme="2" tint="-9.9978637043366805E-2"/>
      </right>
      <top/>
      <bottom style="thin">
        <color theme="2" tint="-9.9978637043366805E-2"/>
      </bottom>
      <diagonal/>
    </border>
    <border>
      <left/>
      <right/>
      <top/>
      <bottom style="thin">
        <color theme="0"/>
      </bottom>
      <diagonal/>
    </border>
    <border>
      <left style="thin">
        <color theme="0"/>
      </left>
      <right style="thin">
        <color theme="0"/>
      </right>
      <top style="thin">
        <color theme="0"/>
      </top>
      <bottom style="thin">
        <color theme="0"/>
      </bottom>
      <diagonal/>
    </border>
    <border>
      <left/>
      <right style="thin">
        <color theme="0"/>
      </right>
      <top/>
      <bottom/>
      <diagonal/>
    </border>
    <border>
      <left/>
      <right style="thin">
        <color theme="0"/>
      </right>
      <top/>
      <bottom style="thin">
        <color theme="0"/>
      </bottom>
      <diagonal/>
    </border>
    <border>
      <left style="thin">
        <color theme="0"/>
      </left>
      <right/>
      <top/>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theme="0"/>
      </left>
      <right/>
      <top style="thin">
        <color theme="0"/>
      </top>
      <bottom/>
      <diagonal/>
    </border>
    <border>
      <left style="thin">
        <color indexed="64"/>
      </left>
      <right/>
      <top/>
      <bottom/>
      <diagonal/>
    </border>
    <border>
      <left style="thin">
        <color theme="1"/>
      </left>
      <right style="thin">
        <color theme="0"/>
      </right>
      <top/>
      <bottom style="thin">
        <color theme="1"/>
      </bottom>
      <diagonal/>
    </border>
    <border>
      <left style="thin">
        <color theme="0"/>
      </left>
      <right style="thin">
        <color indexed="64"/>
      </right>
      <top style="thin">
        <color indexed="64"/>
      </top>
      <bottom style="thin">
        <color indexed="64"/>
      </bottom>
      <diagonal/>
    </border>
    <border>
      <left style="thin">
        <color indexed="64"/>
      </left>
      <right style="thin">
        <color theme="0"/>
      </right>
      <top style="thin">
        <color theme="0"/>
      </top>
      <bottom/>
      <diagonal/>
    </border>
    <border>
      <left style="thin">
        <color theme="0"/>
      </left>
      <right style="thin">
        <color theme="0"/>
      </right>
      <top style="thin">
        <color theme="0"/>
      </top>
      <bottom style="thin">
        <color indexed="64"/>
      </bottom>
      <diagonal/>
    </border>
    <border>
      <left/>
      <right style="thin">
        <color theme="0"/>
      </right>
      <top style="thin">
        <color indexed="64"/>
      </top>
      <bottom style="thin">
        <color indexed="64"/>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0"/>
      </left>
      <right style="thin">
        <color indexed="64"/>
      </right>
      <top/>
      <bottom style="thin">
        <color indexed="64"/>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1"/>
      </left>
      <right/>
      <top style="thin">
        <color theme="1"/>
      </top>
      <bottom style="thin">
        <color indexed="64"/>
      </bottom>
      <diagonal/>
    </border>
    <border>
      <left style="thin">
        <color theme="0"/>
      </left>
      <right style="thin">
        <color theme="2" tint="-9.9978637043366805E-2"/>
      </right>
      <top style="thin">
        <color theme="0"/>
      </top>
      <bottom style="thin">
        <color theme="2" tint="-9.9978637043366805E-2"/>
      </bottom>
      <diagonal/>
    </border>
    <border>
      <left style="medium">
        <color indexed="64"/>
      </left>
      <right style="medium">
        <color indexed="64"/>
      </right>
      <top style="medium">
        <color indexed="64"/>
      </top>
      <bottom style="medium">
        <color indexed="64"/>
      </bottom>
      <diagonal/>
    </border>
    <border>
      <left style="thin">
        <color theme="1"/>
      </left>
      <right/>
      <top/>
      <bottom style="thin">
        <color theme="1"/>
      </bottom>
      <diagonal/>
    </border>
    <border>
      <left style="thin">
        <color theme="1"/>
      </left>
      <right style="thin">
        <color theme="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theme="1"/>
      </right>
      <top style="thin">
        <color indexed="64"/>
      </top>
      <bottom style="thin">
        <color indexed="64"/>
      </bottom>
      <diagonal/>
    </border>
    <border>
      <left style="thin">
        <color indexed="64"/>
      </left>
      <right/>
      <top style="thin">
        <color theme="1"/>
      </top>
      <bottom style="thin">
        <color indexed="64"/>
      </bottom>
      <diagonal/>
    </border>
    <border>
      <left/>
      <right style="thin">
        <color theme="1"/>
      </right>
      <top style="thin">
        <color theme="1"/>
      </top>
      <bottom style="thin">
        <color indexed="64"/>
      </bottom>
      <diagonal/>
    </border>
  </borders>
  <cellStyleXfs count="5">
    <xf numFmtId="0" fontId="0" fillId="0" borderId="0"/>
    <xf numFmtId="165" fontId="1" fillId="0" borderId="0" applyFont="0" applyFill="0" applyBorder="0" applyAlignment="0" applyProtection="0"/>
    <xf numFmtId="0" fontId="2" fillId="2" borderId="0" applyNumberFormat="0" applyBorder="0" applyAlignment="0" applyProtection="0"/>
    <xf numFmtId="0" fontId="3" fillId="0" borderId="0" applyNumberFormat="0" applyFill="0" applyBorder="0" applyAlignment="0" applyProtection="0"/>
    <xf numFmtId="0" fontId="12" fillId="0" borderId="0"/>
  </cellStyleXfs>
  <cellXfs count="176">
    <xf numFmtId="0" fontId="0" fillId="0" borderId="0" xfId="0"/>
    <xf numFmtId="0" fontId="0" fillId="0" borderId="1" xfId="0" applyBorder="1"/>
    <xf numFmtId="0" fontId="0" fillId="7" borderId="0" xfId="0" applyFill="1"/>
    <xf numFmtId="166" fontId="0" fillId="0" borderId="0" xfId="0" applyNumberFormat="1"/>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0" fillId="8" borderId="24" xfId="0" applyFill="1" applyBorder="1"/>
    <xf numFmtId="0" fontId="0" fillId="8" borderId="25" xfId="0" applyFill="1" applyBorder="1"/>
    <xf numFmtId="0" fontId="0" fillId="8" borderId="26" xfId="0" applyFill="1" applyBorder="1"/>
    <xf numFmtId="0" fontId="0" fillId="8" borderId="27" xfId="0" applyFill="1" applyBorder="1"/>
    <xf numFmtId="0" fontId="0" fillId="8" borderId="0" xfId="0" applyFill="1"/>
    <xf numFmtId="0" fontId="0" fillId="8" borderId="28" xfId="0" applyFill="1" applyBorder="1"/>
    <xf numFmtId="0" fontId="9" fillId="3" borderId="0" xfId="0" applyFont="1" applyFill="1" applyAlignment="1">
      <alignment horizontal="center" vertical="center" wrapText="1"/>
    </xf>
    <xf numFmtId="0" fontId="23" fillId="8" borderId="0" xfId="0" applyFont="1" applyFill="1"/>
    <xf numFmtId="166" fontId="0" fillId="8" borderId="28" xfId="0" applyNumberFormat="1" applyFill="1" applyBorder="1"/>
    <xf numFmtId="0" fontId="15" fillId="8" borderId="0" xfId="0" applyFont="1" applyFill="1" applyAlignment="1">
      <alignment horizontal="center" vertical="center" wrapText="1"/>
    </xf>
    <xf numFmtId="0" fontId="0" fillId="8" borderId="0" xfId="0" applyFill="1" applyAlignment="1">
      <alignment horizontal="center" vertical="center" wrapText="1"/>
    </xf>
    <xf numFmtId="0" fontId="28" fillId="8" borderId="0" xfId="0" applyFont="1" applyFill="1"/>
    <xf numFmtId="0" fontId="0" fillId="8" borderId="29" xfId="0" applyFill="1" applyBorder="1"/>
    <xf numFmtId="0" fontId="0" fillId="8" borderId="30" xfId="0" applyFill="1" applyBorder="1"/>
    <xf numFmtId="0" fontId="0" fillId="8" borderId="31" xfId="0" applyFill="1" applyBorder="1"/>
    <xf numFmtId="0" fontId="4" fillId="4" borderId="11" xfId="0" applyFont="1" applyFill="1" applyBorder="1" applyAlignment="1" applyProtection="1">
      <alignment vertical="center" wrapText="1"/>
      <protection hidden="1"/>
    </xf>
    <xf numFmtId="0" fontId="4" fillId="4" borderId="2" xfId="0" applyFont="1" applyFill="1" applyBorder="1" applyAlignment="1" applyProtection="1">
      <alignment vertical="center" wrapText="1"/>
      <protection hidden="1"/>
    </xf>
    <xf numFmtId="0" fontId="4" fillId="4" borderId="2" xfId="0" applyFont="1" applyFill="1" applyBorder="1" applyAlignment="1" applyProtection="1">
      <alignment horizontal="center" vertical="center" textRotation="90" wrapText="1"/>
      <protection hidden="1"/>
    </xf>
    <xf numFmtId="0" fontId="11" fillId="0" borderId="12" xfId="0" applyFont="1" applyBorder="1" applyAlignment="1" applyProtection="1">
      <alignment horizontal="center" vertical="center"/>
      <protection hidden="1"/>
    </xf>
    <xf numFmtId="0" fontId="11" fillId="0" borderId="12" xfId="0" applyFont="1" applyBorder="1" applyAlignment="1" applyProtection="1">
      <alignment vertical="center"/>
      <protection hidden="1"/>
    </xf>
    <xf numFmtId="0" fontId="14" fillId="2" borderId="12" xfId="2" applyFont="1" applyBorder="1" applyAlignment="1" applyProtection="1">
      <alignment horizontal="center" vertical="center"/>
      <protection hidden="1"/>
    </xf>
    <xf numFmtId="166" fontId="13" fillId="0" borderId="12" xfId="4" applyNumberFormat="1" applyFont="1" applyBorder="1" applyAlignment="1" applyProtection="1">
      <alignment horizontal="center" vertical="center" wrapText="1"/>
      <protection hidden="1"/>
    </xf>
    <xf numFmtId="0" fontId="16" fillId="0" borderId="13" xfId="0" applyFont="1" applyBorder="1" applyAlignment="1" applyProtection="1">
      <alignment horizontal="center" vertical="center"/>
      <protection hidden="1"/>
    </xf>
    <xf numFmtId="0" fontId="17" fillId="0" borderId="12" xfId="0" applyFont="1" applyBorder="1" applyAlignment="1" applyProtection="1">
      <alignment vertical="center"/>
      <protection hidden="1"/>
    </xf>
    <xf numFmtId="166" fontId="18" fillId="0" borderId="12" xfId="4" applyNumberFormat="1" applyFont="1" applyBorder="1" applyAlignment="1" applyProtection="1">
      <alignment horizontal="center" vertical="center" wrapText="1"/>
      <protection hidden="1"/>
    </xf>
    <xf numFmtId="3" fontId="19" fillId="0" borderId="12" xfId="0" applyNumberFormat="1" applyFont="1" applyBorder="1" applyAlignment="1" applyProtection="1">
      <alignment horizontal="center" vertical="center"/>
      <protection hidden="1"/>
    </xf>
    <xf numFmtId="0" fontId="4" fillId="5" borderId="12" xfId="0" applyFont="1" applyFill="1" applyBorder="1" applyAlignment="1" applyProtection="1">
      <alignment vertical="center" wrapText="1"/>
      <protection hidden="1"/>
    </xf>
    <xf numFmtId="0" fontId="4" fillId="5" borderId="13" xfId="0" applyFont="1" applyFill="1" applyBorder="1" applyAlignment="1" applyProtection="1">
      <alignment vertical="center" wrapText="1"/>
      <protection hidden="1"/>
    </xf>
    <xf numFmtId="0" fontId="4" fillId="5" borderId="13" xfId="0" applyFont="1" applyFill="1" applyBorder="1" applyAlignment="1" applyProtection="1">
      <alignment horizontal="center" vertical="center" textRotation="90" wrapText="1"/>
      <protection hidden="1"/>
    </xf>
    <xf numFmtId="166" fontId="16" fillId="6" borderId="12" xfId="0" applyNumberFormat="1" applyFont="1" applyFill="1" applyBorder="1" applyAlignment="1" applyProtection="1">
      <alignment horizontal="center" vertical="center"/>
      <protection locked="0" hidden="1"/>
    </xf>
    <xf numFmtId="0" fontId="2" fillId="2" borderId="12" xfId="2" applyBorder="1" applyAlignment="1" applyProtection="1">
      <alignment horizontal="center" vertical="center"/>
      <protection hidden="1"/>
    </xf>
    <xf numFmtId="164" fontId="15" fillId="0" borderId="12" xfId="1" applyNumberFormat="1" applyFont="1" applyBorder="1" applyAlignment="1" applyProtection="1">
      <alignment horizontal="center" vertical="center"/>
      <protection hidden="1"/>
    </xf>
    <xf numFmtId="9" fontId="15" fillId="6" borderId="12" xfId="1" applyNumberFormat="1" applyFont="1" applyFill="1" applyBorder="1" applyAlignment="1" applyProtection="1">
      <alignment horizontal="center" vertical="center"/>
      <protection locked="0" hidden="1"/>
    </xf>
    <xf numFmtId="164" fontId="15" fillId="0" borderId="13" xfId="1" applyNumberFormat="1" applyFont="1" applyBorder="1" applyAlignment="1" applyProtection="1">
      <alignment horizontal="center" vertical="center"/>
      <protection hidden="1"/>
    </xf>
    <xf numFmtId="164" fontId="16" fillId="0" borderId="12" xfId="0" applyNumberFormat="1" applyFont="1" applyBorder="1" applyAlignment="1" applyProtection="1">
      <alignment horizontal="center" vertical="center"/>
      <protection hidden="1"/>
    </xf>
    <xf numFmtId="164" fontId="20" fillId="0" borderId="12" xfId="1" applyNumberFormat="1" applyFont="1" applyBorder="1" applyAlignment="1" applyProtection="1">
      <alignment horizontal="center" vertical="center"/>
      <protection hidden="1"/>
    </xf>
    <xf numFmtId="166" fontId="20" fillId="0" borderId="12" xfId="1" applyNumberFormat="1" applyFont="1" applyBorder="1" applyAlignment="1" applyProtection="1">
      <alignment horizontal="center" vertical="center"/>
      <protection hidden="1"/>
    </xf>
    <xf numFmtId="164" fontId="20" fillId="0" borderId="13" xfId="1" applyNumberFormat="1" applyFont="1" applyBorder="1" applyAlignment="1" applyProtection="1">
      <alignment horizontal="center" vertical="center"/>
      <protection hidden="1"/>
    </xf>
    <xf numFmtId="0" fontId="19" fillId="0" borderId="13" xfId="0" applyFont="1" applyBorder="1" applyAlignment="1" applyProtection="1">
      <alignment horizontal="center" vertical="center"/>
      <protection hidden="1"/>
    </xf>
    <xf numFmtId="164" fontId="21" fillId="0" borderId="12" xfId="0" applyNumberFormat="1" applyFont="1" applyBorder="1" applyAlignment="1" applyProtection="1">
      <alignment horizontal="center" vertical="center"/>
      <protection hidden="1"/>
    </xf>
    <xf numFmtId="0" fontId="22" fillId="3" borderId="14" xfId="0" applyFont="1" applyFill="1" applyBorder="1" applyAlignment="1" applyProtection="1">
      <alignment vertical="center" wrapText="1"/>
      <protection hidden="1"/>
    </xf>
    <xf numFmtId="0" fontId="22" fillId="3" borderId="15" xfId="0" applyFont="1" applyFill="1" applyBorder="1" applyAlignment="1" applyProtection="1">
      <alignment vertical="center" wrapText="1"/>
      <protection hidden="1"/>
    </xf>
    <xf numFmtId="0" fontId="22" fillId="8" borderId="0" xfId="0" applyFont="1" applyFill="1" applyAlignment="1" applyProtection="1">
      <alignment vertical="center" wrapText="1"/>
      <protection hidden="1"/>
    </xf>
    <xf numFmtId="0" fontId="23" fillId="8" borderId="0" xfId="0" applyFont="1" applyFill="1" applyProtection="1">
      <protection hidden="1"/>
    </xf>
    <xf numFmtId="0" fontId="0" fillId="8" borderId="0" xfId="0" applyFill="1" applyProtection="1">
      <protection hidden="1"/>
    </xf>
    <xf numFmtId="0" fontId="4" fillId="3" borderId="4" xfId="0" applyFont="1" applyFill="1" applyBorder="1" applyAlignment="1" applyProtection="1">
      <alignment vertical="center" wrapText="1"/>
      <protection hidden="1"/>
    </xf>
    <xf numFmtId="0" fontId="4" fillId="3" borderId="16" xfId="0" applyFont="1" applyFill="1" applyBorder="1" applyAlignment="1" applyProtection="1">
      <alignment vertical="center" wrapText="1"/>
      <protection hidden="1"/>
    </xf>
    <xf numFmtId="0" fontId="4" fillId="3" borderId="12" xfId="0" applyFont="1" applyFill="1" applyBorder="1" applyAlignment="1" applyProtection="1">
      <alignment horizontal="left" vertical="center" indent="1"/>
      <protection hidden="1"/>
    </xf>
    <xf numFmtId="166" fontId="17" fillId="0" borderId="20" xfId="1" applyNumberFormat="1" applyFont="1" applyBorder="1" applyAlignment="1" applyProtection="1">
      <alignment horizontal="center" vertical="center"/>
      <protection hidden="1"/>
    </xf>
    <xf numFmtId="10" fontId="29" fillId="7" borderId="17" xfId="1" applyNumberFormat="1" applyFont="1" applyFill="1" applyBorder="1" applyAlignment="1" applyProtection="1">
      <alignment horizontal="center" vertical="center"/>
      <protection locked="0" hidden="1"/>
    </xf>
    <xf numFmtId="165" fontId="29" fillId="7" borderId="0" xfId="1" applyFont="1" applyFill="1" applyBorder="1" applyAlignment="1" applyProtection="1">
      <alignment horizontal="center" vertical="center"/>
      <protection hidden="1"/>
    </xf>
    <xf numFmtId="166" fontId="31" fillId="3" borderId="20" xfId="1" applyNumberFormat="1" applyFont="1" applyFill="1" applyBorder="1" applyAlignment="1" applyProtection="1">
      <alignment horizontal="center" vertical="center"/>
      <protection hidden="1"/>
    </xf>
    <xf numFmtId="165" fontId="17" fillId="7" borderId="0" xfId="1" applyFont="1" applyFill="1" applyBorder="1" applyAlignment="1" applyProtection="1">
      <alignment horizontal="justify" vertical="center"/>
      <protection hidden="1"/>
    </xf>
    <xf numFmtId="0" fontId="0" fillId="8" borderId="0" xfId="0" applyFill="1" applyProtection="1">
      <protection locked="0"/>
    </xf>
    <xf numFmtId="0" fontId="36" fillId="0" borderId="0" xfId="0" applyFont="1"/>
    <xf numFmtId="0" fontId="0" fillId="8" borderId="32" xfId="0" applyFill="1" applyBorder="1" applyProtection="1">
      <protection locked="0"/>
    </xf>
    <xf numFmtId="0" fontId="0" fillId="8" borderId="27" xfId="0" applyFill="1" applyBorder="1" applyAlignment="1">
      <alignment horizontal="center" vertical="center"/>
    </xf>
    <xf numFmtId="0" fontId="0" fillId="8" borderId="28" xfId="0" applyFill="1" applyBorder="1" applyAlignment="1">
      <alignment horizontal="center" vertical="center"/>
    </xf>
    <xf numFmtId="0" fontId="0" fillId="0" borderId="0" xfId="0" applyAlignment="1">
      <alignment horizontal="center" vertical="center"/>
    </xf>
    <xf numFmtId="0" fontId="0" fillId="8" borderId="27" xfId="0" applyFill="1" applyBorder="1" applyAlignment="1">
      <alignment horizontal="center" vertical="top"/>
    </xf>
    <xf numFmtId="0" fontId="4" fillId="3" borderId="39" xfId="0" applyFont="1" applyFill="1" applyBorder="1" applyAlignment="1">
      <alignment horizontal="center" vertical="center" wrapText="1"/>
    </xf>
    <xf numFmtId="0" fontId="5" fillId="3" borderId="39" xfId="0" applyFont="1" applyFill="1" applyBorder="1" applyAlignment="1">
      <alignment horizontal="center" vertical="center" wrapText="1"/>
    </xf>
    <xf numFmtId="0" fontId="5" fillId="3" borderId="40" xfId="0" applyFont="1" applyFill="1" applyBorder="1" applyAlignment="1">
      <alignment horizontal="center" vertical="center" wrapText="1"/>
    </xf>
    <xf numFmtId="0" fontId="0" fillId="0" borderId="43" xfId="0" applyBorder="1"/>
    <xf numFmtId="0" fontId="0" fillId="0" borderId="0" xfId="0" applyAlignment="1">
      <alignment horizontal="center"/>
    </xf>
    <xf numFmtId="0" fontId="0" fillId="8" borderId="25" xfId="0" applyFill="1" applyBorder="1" applyAlignment="1">
      <alignment horizontal="center"/>
    </xf>
    <xf numFmtId="0" fontId="0" fillId="8" borderId="0" xfId="0" applyFill="1" applyAlignment="1">
      <alignment horizontal="center"/>
    </xf>
    <xf numFmtId="0" fontId="22" fillId="3" borderId="14" xfId="0" applyFont="1" applyFill="1" applyBorder="1" applyAlignment="1">
      <alignment horizontal="center" vertical="center" wrapText="1"/>
    </xf>
    <xf numFmtId="0" fontId="22" fillId="8" borderId="0" xfId="0" applyFont="1" applyFill="1" applyAlignment="1">
      <alignment horizontal="center" vertical="center" wrapText="1"/>
    </xf>
    <xf numFmtId="0" fontId="23" fillId="8" borderId="0" xfId="0" applyFont="1" applyFill="1" applyAlignment="1">
      <alignment horizontal="center"/>
    </xf>
    <xf numFmtId="0" fontId="0" fillId="8" borderId="30" xfId="0" applyFill="1" applyBorder="1" applyAlignment="1">
      <alignment horizontal="center"/>
    </xf>
    <xf numFmtId="0" fontId="4" fillId="4" borderId="2" xfId="0" applyFont="1" applyFill="1" applyBorder="1" applyAlignment="1" applyProtection="1">
      <alignment horizontal="center" vertical="center" wrapText="1"/>
      <protection hidden="1"/>
    </xf>
    <xf numFmtId="0" fontId="4" fillId="5" borderId="13" xfId="0" applyFont="1" applyFill="1" applyBorder="1" applyAlignment="1" applyProtection="1">
      <alignment horizontal="center" vertical="center" wrapText="1"/>
      <protection hidden="1"/>
    </xf>
    <xf numFmtId="0" fontId="28" fillId="8" borderId="23" xfId="0" applyFont="1" applyFill="1" applyBorder="1" applyAlignment="1">
      <alignment horizontal="center" vertical="center" wrapText="1"/>
    </xf>
    <xf numFmtId="0" fontId="28" fillId="8" borderId="35" xfId="0" applyFont="1" applyFill="1" applyBorder="1" applyAlignment="1">
      <alignment horizontal="center" vertical="center"/>
    </xf>
    <xf numFmtId="166" fontId="44" fillId="0" borderId="12" xfId="0" applyNumberFormat="1" applyFont="1" applyBorder="1" applyAlignment="1">
      <alignment horizontal="center" vertical="center"/>
    </xf>
    <xf numFmtId="166" fontId="19" fillId="0" borderId="12" xfId="0" applyNumberFormat="1" applyFont="1" applyBorder="1" applyAlignment="1">
      <alignment horizontal="center" vertical="center"/>
    </xf>
    <xf numFmtId="165" fontId="17" fillId="8" borderId="0" xfId="1" applyFont="1" applyFill="1" applyBorder="1" applyAlignment="1" applyProtection="1">
      <alignment horizontal="justify" vertical="center"/>
      <protection hidden="1"/>
    </xf>
    <xf numFmtId="166" fontId="31" fillId="3" borderId="50" xfId="1" applyNumberFormat="1" applyFont="1" applyFill="1" applyBorder="1" applyAlignment="1" applyProtection="1">
      <alignment horizontal="center" vertical="center"/>
      <protection hidden="1"/>
    </xf>
    <xf numFmtId="0" fontId="45" fillId="3" borderId="13" xfId="0" applyFont="1" applyFill="1" applyBorder="1" applyAlignment="1">
      <alignment horizontal="center" vertical="center"/>
    </xf>
    <xf numFmtId="0" fontId="24" fillId="3" borderId="13" xfId="0" applyFont="1" applyFill="1" applyBorder="1" applyAlignment="1">
      <alignment horizontal="center" vertical="center"/>
    </xf>
    <xf numFmtId="0" fontId="4" fillId="3" borderId="51" xfId="0" applyFont="1" applyFill="1" applyBorder="1" applyAlignment="1">
      <alignment horizontal="center" vertical="center" wrapText="1"/>
    </xf>
    <xf numFmtId="0" fontId="4" fillId="3" borderId="52" xfId="0" applyFont="1" applyFill="1" applyBorder="1" applyAlignment="1">
      <alignment horizontal="center" vertical="center" textRotation="90" wrapText="1"/>
    </xf>
    <xf numFmtId="0" fontId="4" fillId="3" borderId="10" xfId="0" applyFont="1" applyFill="1" applyBorder="1" applyAlignment="1">
      <alignment horizontal="center" vertical="center" wrapText="1"/>
    </xf>
    <xf numFmtId="0" fontId="43" fillId="3" borderId="3" xfId="0" applyFont="1" applyFill="1" applyBorder="1" applyAlignment="1" applyProtection="1">
      <alignment horizontal="center" vertical="center" wrapText="1"/>
      <protection hidden="1"/>
    </xf>
    <xf numFmtId="0" fontId="43" fillId="3" borderId="53" xfId="0" applyFont="1" applyFill="1" applyBorder="1" applyAlignment="1" applyProtection="1">
      <alignment horizontal="center" vertical="center"/>
      <protection hidden="1"/>
    </xf>
    <xf numFmtId="0" fontId="43" fillId="3" borderId="54" xfId="0" applyFont="1" applyFill="1" applyBorder="1" applyAlignment="1" applyProtection="1">
      <alignment horizontal="center" vertical="center" wrapText="1"/>
      <protection hidden="1"/>
    </xf>
    <xf numFmtId="0" fontId="4" fillId="3" borderId="14" xfId="0" applyFont="1" applyFill="1" applyBorder="1" applyAlignment="1">
      <alignment horizontal="center" vertical="center" wrapText="1"/>
    </xf>
    <xf numFmtId="0" fontId="43" fillId="3" borderId="18" xfId="0" applyFont="1" applyFill="1" applyBorder="1" applyAlignment="1" applyProtection="1">
      <alignment horizontal="center" vertical="center"/>
      <protection hidden="1"/>
    </xf>
    <xf numFmtId="0" fontId="4" fillId="3" borderId="57" xfId="0" applyFont="1" applyFill="1" applyBorder="1" applyAlignment="1">
      <alignment horizontal="center" vertical="center" wrapText="1"/>
    </xf>
    <xf numFmtId="166" fontId="13" fillId="9" borderId="12" xfId="4" applyNumberFormat="1" applyFont="1" applyFill="1" applyBorder="1" applyAlignment="1" applyProtection="1">
      <alignment horizontal="center" vertical="center" wrapText="1"/>
      <protection locked="0" hidden="1"/>
    </xf>
    <xf numFmtId="9" fontId="15" fillId="9" borderId="12" xfId="1" applyNumberFormat="1" applyFont="1" applyFill="1" applyBorder="1" applyAlignment="1" applyProtection="1">
      <alignment horizontal="center" vertical="center"/>
      <protection locked="0" hidden="1"/>
    </xf>
    <xf numFmtId="0" fontId="4" fillId="3" borderId="61" xfId="0" applyFont="1" applyFill="1" applyBorder="1" applyAlignment="1">
      <alignment horizontal="center" vertical="center" wrapText="1"/>
    </xf>
    <xf numFmtId="0" fontId="15" fillId="8" borderId="22" xfId="0" applyFont="1" applyFill="1" applyBorder="1" applyAlignment="1" applyProtection="1">
      <alignment horizontal="center" vertical="center" wrapText="1"/>
      <protection locked="0"/>
    </xf>
    <xf numFmtId="165" fontId="17" fillId="8" borderId="55" xfId="1" applyFont="1" applyFill="1" applyBorder="1" applyAlignment="1" applyProtection="1">
      <alignment horizontal="center" vertical="center"/>
      <protection hidden="1"/>
    </xf>
    <xf numFmtId="166" fontId="17" fillId="0" borderId="63" xfId="1" applyNumberFormat="1" applyFont="1" applyBorder="1" applyAlignment="1" applyProtection="1">
      <alignment horizontal="center" vertical="center"/>
      <protection hidden="1"/>
    </xf>
    <xf numFmtId="10" fontId="29" fillId="7" borderId="56" xfId="1" applyNumberFormat="1" applyFont="1" applyFill="1" applyBorder="1" applyAlignment="1" applyProtection="1">
      <alignment horizontal="center" vertical="center"/>
      <protection locked="0" hidden="1"/>
    </xf>
    <xf numFmtId="0" fontId="4" fillId="3" borderId="65" xfId="0" applyFont="1" applyFill="1" applyBorder="1" applyAlignment="1" applyProtection="1">
      <alignment horizontal="left" vertical="center" indent="1"/>
      <protection hidden="1"/>
    </xf>
    <xf numFmtId="0" fontId="4" fillId="3" borderId="68" xfId="0" applyFont="1" applyFill="1" applyBorder="1" applyAlignment="1" applyProtection="1">
      <alignment horizontal="left" vertical="center" indent="1"/>
      <protection hidden="1"/>
    </xf>
    <xf numFmtId="0" fontId="4" fillId="3" borderId="18" xfId="0" applyFont="1" applyFill="1" applyBorder="1" applyAlignment="1">
      <alignment horizontal="center" vertical="center"/>
    </xf>
    <xf numFmtId="0" fontId="4" fillId="3" borderId="11" xfId="0" applyFont="1" applyFill="1" applyBorder="1" applyAlignment="1" applyProtection="1">
      <alignment horizontal="left" vertical="center" indent="1"/>
      <protection hidden="1"/>
    </xf>
    <xf numFmtId="0" fontId="4" fillId="3" borderId="62" xfId="0" applyFont="1" applyFill="1" applyBorder="1" applyAlignment="1" applyProtection="1">
      <alignment horizontal="left" vertical="center" indent="1"/>
      <protection hidden="1"/>
    </xf>
    <xf numFmtId="166" fontId="21" fillId="0" borderId="12" xfId="0" applyNumberFormat="1" applyFont="1" applyBorder="1" applyAlignment="1" applyProtection="1">
      <alignment horizontal="center" vertical="center"/>
      <protection hidden="1"/>
    </xf>
    <xf numFmtId="3" fontId="47" fillId="2" borderId="12" xfId="2" applyNumberFormat="1" applyFont="1" applyBorder="1" applyAlignment="1" applyProtection="1">
      <alignment horizontal="center" vertical="center"/>
      <protection hidden="1"/>
    </xf>
    <xf numFmtId="0" fontId="0" fillId="8" borderId="33" xfId="0" applyFill="1" applyBorder="1" applyProtection="1">
      <protection locked="0"/>
    </xf>
    <xf numFmtId="0" fontId="0" fillId="0" borderId="36" xfId="0" applyBorder="1" applyProtection="1">
      <protection locked="0"/>
    </xf>
    <xf numFmtId="0" fontId="0" fillId="0" borderId="34" xfId="0" applyBorder="1" applyProtection="1">
      <protection locked="0"/>
    </xf>
    <xf numFmtId="0" fontId="26" fillId="3" borderId="49" xfId="0" applyFont="1" applyFill="1" applyBorder="1" applyAlignment="1">
      <alignment horizontal="center" vertical="center"/>
    </xf>
    <xf numFmtId="0" fontId="26" fillId="3" borderId="0" xfId="0" applyFont="1" applyFill="1" applyAlignment="1">
      <alignment horizontal="center" vertical="center"/>
    </xf>
    <xf numFmtId="0" fontId="26" fillId="3" borderId="19" xfId="0" applyFont="1" applyFill="1" applyBorder="1" applyAlignment="1">
      <alignment horizontal="center" vertical="center"/>
    </xf>
    <xf numFmtId="0" fontId="15" fillId="8" borderId="20" xfId="0" applyFont="1" applyFill="1" applyBorder="1" applyAlignment="1">
      <alignment horizontal="center" vertical="center" wrapText="1"/>
    </xf>
    <xf numFmtId="0" fontId="15" fillId="8" borderId="21" xfId="0" applyFont="1" applyFill="1" applyBorder="1" applyAlignment="1">
      <alignment horizontal="center" vertical="center" wrapText="1"/>
    </xf>
    <xf numFmtId="0" fontId="15" fillId="8" borderId="22" xfId="0" applyFont="1" applyFill="1" applyBorder="1" applyAlignment="1">
      <alignment horizontal="center" vertical="center" wrapText="1"/>
    </xf>
    <xf numFmtId="0" fontId="3" fillId="8" borderId="20" xfId="3" applyFill="1" applyBorder="1" applyAlignment="1" applyProtection="1">
      <alignment horizontal="center" vertical="center" wrapText="1"/>
      <protection locked="0"/>
    </xf>
    <xf numFmtId="0" fontId="3" fillId="8" borderId="21" xfId="3" applyFill="1" applyBorder="1" applyAlignment="1" applyProtection="1">
      <alignment horizontal="center" vertical="center" wrapText="1"/>
      <protection locked="0"/>
    </xf>
    <xf numFmtId="0" fontId="3" fillId="8" borderId="22" xfId="3" applyFill="1" applyBorder="1" applyAlignment="1" applyProtection="1">
      <alignment horizontal="center" vertical="center" wrapText="1"/>
      <protection locked="0"/>
    </xf>
    <xf numFmtId="0" fontId="3" fillId="8" borderId="20" xfId="3" applyFill="1" applyBorder="1" applyAlignment="1" applyProtection="1">
      <alignment horizontal="center" vertical="top" wrapText="1"/>
      <protection locked="0"/>
    </xf>
    <xf numFmtId="0" fontId="3" fillId="8" borderId="21" xfId="3" applyFill="1" applyBorder="1" applyAlignment="1" applyProtection="1">
      <alignment horizontal="center" vertical="top" wrapText="1"/>
      <protection locked="0"/>
    </xf>
    <xf numFmtId="0" fontId="3" fillId="8" borderId="22" xfId="3" applyFill="1" applyBorder="1" applyAlignment="1" applyProtection="1">
      <alignment horizontal="center" vertical="top" wrapText="1"/>
      <protection locked="0"/>
    </xf>
    <xf numFmtId="0" fontId="0" fillId="0" borderId="21" xfId="0" applyBorder="1" applyAlignment="1">
      <alignment horizontal="center" vertical="center" wrapText="1"/>
    </xf>
    <xf numFmtId="0" fontId="20" fillId="8" borderId="70" xfId="0" applyFont="1" applyFill="1" applyBorder="1" applyAlignment="1">
      <alignment horizontal="center" vertical="center" wrapText="1"/>
    </xf>
    <xf numFmtId="0" fontId="20" fillId="8" borderId="71" xfId="0" applyFont="1" applyFill="1" applyBorder="1" applyAlignment="1">
      <alignment horizontal="center" vertical="center" wrapText="1"/>
    </xf>
    <xf numFmtId="0" fontId="28" fillId="8" borderId="55" xfId="0" applyFont="1" applyFill="1" applyBorder="1" applyAlignment="1">
      <alignment horizontal="center" vertical="center" wrapText="1"/>
    </xf>
    <xf numFmtId="0" fontId="28" fillId="8" borderId="56" xfId="0" applyFont="1" applyFill="1" applyBorder="1" applyAlignment="1">
      <alignment horizontal="center" vertical="center" wrapText="1"/>
    </xf>
    <xf numFmtId="0" fontId="37" fillId="8" borderId="20" xfId="0" applyFont="1" applyFill="1" applyBorder="1" applyAlignment="1">
      <alignment horizontal="center" vertical="center" wrapText="1"/>
    </xf>
    <xf numFmtId="0" fontId="37" fillId="8" borderId="21" xfId="0" applyFont="1" applyFill="1" applyBorder="1" applyAlignment="1">
      <alignment horizontal="center" vertical="center" wrapText="1"/>
    </xf>
    <xf numFmtId="0" fontId="37" fillId="8" borderId="22" xfId="0" applyFont="1" applyFill="1" applyBorder="1" applyAlignment="1">
      <alignment horizontal="center" vertical="center" wrapText="1"/>
    </xf>
    <xf numFmtId="0" fontId="20" fillId="8" borderId="13" xfId="0" applyFont="1" applyFill="1" applyBorder="1" applyAlignment="1">
      <alignment horizontal="center" vertical="center" wrapText="1"/>
    </xf>
    <xf numFmtId="0" fontId="20" fillId="8" borderId="69" xfId="0" applyFont="1" applyFill="1" applyBorder="1" applyAlignment="1">
      <alignment horizontal="center" vertical="center" wrapText="1"/>
    </xf>
    <xf numFmtId="0" fontId="37" fillId="8" borderId="60" xfId="0" applyFont="1" applyFill="1" applyBorder="1" applyAlignment="1">
      <alignment horizontal="center" vertical="center" wrapText="1"/>
    </xf>
    <xf numFmtId="0" fontId="37" fillId="8" borderId="37" xfId="0" applyFont="1" applyFill="1" applyBorder="1" applyAlignment="1">
      <alignment horizontal="center" vertical="center" wrapText="1"/>
    </xf>
    <xf numFmtId="0" fontId="37" fillId="8" borderId="38" xfId="0" applyFont="1" applyFill="1" applyBorder="1" applyAlignment="1">
      <alignment horizontal="center" vertical="center" wrapText="1"/>
    </xf>
    <xf numFmtId="0" fontId="0" fillId="0" borderId="22" xfId="0" applyBorder="1" applyAlignment="1">
      <alignment horizontal="center" vertical="center" wrapText="1"/>
    </xf>
    <xf numFmtId="165" fontId="17" fillId="8" borderId="55" xfId="1" applyFont="1" applyFill="1" applyBorder="1" applyAlignment="1" applyProtection="1">
      <alignment horizontal="center" vertical="center" wrapText="1"/>
      <protection hidden="1"/>
    </xf>
    <xf numFmtId="0" fontId="46" fillId="8" borderId="55" xfId="0" applyFont="1" applyFill="1" applyBorder="1" applyAlignment="1" applyProtection="1">
      <alignment horizontal="center" vertical="center" wrapText="1"/>
      <protection hidden="1"/>
    </xf>
    <xf numFmtId="166" fontId="34" fillId="7" borderId="64" xfId="1" applyNumberFormat="1" applyFont="1" applyFill="1" applyBorder="1" applyAlignment="1" applyProtection="1">
      <alignment horizontal="center" vertical="center"/>
      <protection hidden="1"/>
    </xf>
    <xf numFmtId="166" fontId="35" fillId="0" borderId="64" xfId="0" applyNumberFormat="1" applyFont="1" applyBorder="1" applyAlignment="1" applyProtection="1">
      <alignment horizontal="center" vertical="center"/>
      <protection hidden="1"/>
    </xf>
    <xf numFmtId="166" fontId="34" fillId="7" borderId="17" xfId="1" applyNumberFormat="1" applyFont="1" applyFill="1" applyBorder="1" applyAlignment="1" applyProtection="1">
      <alignment horizontal="center" vertical="center"/>
      <protection hidden="1"/>
    </xf>
    <xf numFmtId="166" fontId="35" fillId="0" borderId="17" xfId="0" applyNumberFormat="1" applyFont="1" applyBorder="1" applyAlignment="1" applyProtection="1">
      <alignment horizontal="center" vertical="center"/>
      <protection hidden="1"/>
    </xf>
    <xf numFmtId="0" fontId="24" fillId="3" borderId="18" xfId="0" applyFont="1" applyFill="1" applyBorder="1" applyAlignment="1" applyProtection="1">
      <alignment horizontal="center" vertical="center" wrapText="1"/>
      <protection hidden="1"/>
    </xf>
    <xf numFmtId="0" fontId="25" fillId="0" borderId="16" xfId="0" applyFont="1" applyBorder="1" applyAlignment="1" applyProtection="1">
      <alignment horizontal="center" vertical="center"/>
      <protection hidden="1"/>
    </xf>
    <xf numFmtId="166" fontId="32" fillId="7" borderId="56" xfId="1" applyNumberFormat="1" applyFont="1" applyFill="1" applyBorder="1" applyAlignment="1" applyProtection="1">
      <alignment horizontal="center" vertical="center"/>
      <protection hidden="1"/>
    </xf>
    <xf numFmtId="0" fontId="33" fillId="0" borderId="56" xfId="0" applyFont="1" applyBorder="1" applyAlignment="1" applyProtection="1">
      <alignment horizontal="center" vertical="center"/>
      <protection hidden="1"/>
    </xf>
    <xf numFmtId="166" fontId="32" fillId="0" borderId="65" xfId="1" applyNumberFormat="1" applyFont="1" applyBorder="1" applyAlignment="1" applyProtection="1">
      <alignment horizontal="center" vertical="center"/>
      <protection hidden="1"/>
    </xf>
    <xf numFmtId="0" fontId="25" fillId="0" borderId="66" xfId="0" applyFont="1" applyBorder="1"/>
    <xf numFmtId="0" fontId="25" fillId="0" borderId="67" xfId="0" applyFont="1" applyBorder="1"/>
    <xf numFmtId="0" fontId="42" fillId="8" borderId="0" xfId="0" applyFont="1" applyFill="1"/>
    <xf numFmtId="0" fontId="0" fillId="8" borderId="0" xfId="0" applyFill="1"/>
    <xf numFmtId="0" fontId="41" fillId="8" borderId="0" xfId="0" applyFont="1" applyFill="1" applyAlignment="1">
      <alignment horizontal="center"/>
    </xf>
    <xf numFmtId="0" fontId="0" fillId="8" borderId="0" xfId="0" applyFill="1" applyAlignment="1">
      <alignment horizontal="center"/>
    </xf>
    <xf numFmtId="0" fontId="39" fillId="3" borderId="48"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9" fillId="3" borderId="45" xfId="0" applyFont="1" applyFill="1" applyBorder="1" applyAlignment="1">
      <alignment horizontal="center" vertical="center" wrapText="1"/>
    </xf>
    <xf numFmtId="0" fontId="39" fillId="3" borderId="0" xfId="0" applyFont="1" applyFill="1" applyAlignment="1">
      <alignment horizontal="center" vertical="center" wrapText="1"/>
    </xf>
    <xf numFmtId="0" fontId="40" fillId="0" borderId="45"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47"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4" xfId="0" applyFont="1" applyBorder="1" applyAlignment="1">
      <alignment horizontal="center" vertical="center" wrapText="1"/>
    </xf>
    <xf numFmtId="0" fontId="24" fillId="3" borderId="42" xfId="0" applyFont="1" applyFill="1" applyBorder="1" applyAlignment="1">
      <alignment horizontal="center" vertical="center" wrapText="1"/>
    </xf>
    <xf numFmtId="0" fontId="25" fillId="0" borderId="42" xfId="0" applyFont="1" applyBorder="1" applyAlignment="1">
      <alignment horizontal="center" vertical="center" wrapText="1"/>
    </xf>
    <xf numFmtId="0" fontId="4" fillId="3" borderId="58" xfId="0" applyFont="1" applyFill="1" applyBorder="1" applyAlignment="1">
      <alignment horizontal="center" vertical="center" wrapText="1"/>
    </xf>
    <xf numFmtId="0" fontId="4" fillId="3" borderId="59"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cellXfs>
  <cellStyles count="5">
    <cellStyle name="Comma" xfId="1" builtinId="3"/>
    <cellStyle name="Hyperlink" xfId="3" builtinId="8"/>
    <cellStyle name="Neutral" xfId="2" builtinId="28"/>
    <cellStyle name="Normal" xfId="0" builtinId="0"/>
    <cellStyle name="Normal 4 2" xfId="4" xr:uid="{00000000-0005-0000-0000-000004000000}"/>
  </cellStyles>
  <dxfs count="3">
    <dxf>
      <font>
        <color rgb="FF9C0006"/>
      </font>
      <fill>
        <patternFill>
          <bgColor rgb="FFFFC7CE"/>
        </patternFill>
      </fill>
    </dxf>
    <dxf>
      <font>
        <color rgb="FF9C0006"/>
      </font>
      <fill>
        <patternFill>
          <bgColor rgb="FFFFC7CE"/>
        </patternFill>
      </fill>
    </dxf>
    <dxf>
      <font>
        <b/>
        <i/>
        <strike val="0"/>
        <color rgb="FFC00000"/>
      </font>
      <fill>
        <patternFill>
          <bgColor rgb="FFFFCCFF"/>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38100</xdr:colOff>
      <xdr:row>2</xdr:row>
      <xdr:rowOff>9525</xdr:rowOff>
    </xdr:from>
    <xdr:to>
      <xdr:col>7</xdr:col>
      <xdr:colOff>0</xdr:colOff>
      <xdr:row>7</xdr:row>
      <xdr:rowOff>176463</xdr:rowOff>
    </xdr:to>
    <xdr:sp macro="" textlink="">
      <xdr:nvSpPr>
        <xdr:cNvPr id="2" name="Rectangle: Rounded Corners 1">
          <a:extLst>
            <a:ext uri="{FF2B5EF4-FFF2-40B4-BE49-F238E27FC236}">
              <a16:creationId xmlns:a16="http://schemas.microsoft.com/office/drawing/2014/main" id="{4E71D537-1A03-4625-B8C9-63857E1AEF37}"/>
            </a:ext>
          </a:extLst>
        </xdr:cNvPr>
        <xdr:cNvSpPr/>
      </xdr:nvSpPr>
      <xdr:spPr>
        <a:xfrm>
          <a:off x="6696075" y="382905"/>
          <a:ext cx="1228725" cy="1189923"/>
        </a:xfrm>
        <a:prstGeom prst="roundRect">
          <a:avLst/>
        </a:prstGeom>
        <a:solidFill>
          <a:srgbClr val="92D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b="1">
              <a:solidFill>
                <a:schemeClr val="accent6">
                  <a:lumMod val="50000"/>
                </a:schemeClr>
              </a:solidFill>
            </a:rPr>
            <a:t>Company</a:t>
          </a:r>
          <a:r>
            <a:rPr lang="en-US" sz="1000" b="1" baseline="0">
              <a:solidFill>
                <a:schemeClr val="accent6">
                  <a:lumMod val="50000"/>
                </a:schemeClr>
              </a:solidFill>
            </a:rPr>
            <a:t> quoting price per month + VAT</a:t>
          </a:r>
          <a:endParaRPr lang="en-US" sz="1000" b="1">
            <a:solidFill>
              <a:schemeClr val="accent6">
                <a:lumMod val="50000"/>
              </a:schemeClr>
            </a:solidFill>
          </a:endParaRPr>
        </a:p>
      </xdr:txBody>
    </xdr:sp>
    <xdr:clientData/>
  </xdr:twoCellAnchor>
  <xdr:twoCellAnchor>
    <xdr:from>
      <xdr:col>8</xdr:col>
      <xdr:colOff>47625</xdr:colOff>
      <xdr:row>1</xdr:row>
      <xdr:rowOff>161925</xdr:rowOff>
    </xdr:from>
    <xdr:to>
      <xdr:col>9</xdr:col>
      <xdr:colOff>0</xdr:colOff>
      <xdr:row>7</xdr:row>
      <xdr:rowOff>171450</xdr:rowOff>
    </xdr:to>
    <xdr:sp macro="" textlink="">
      <xdr:nvSpPr>
        <xdr:cNvPr id="3" name="Rectangle: Rounded Corners 2">
          <a:extLst>
            <a:ext uri="{FF2B5EF4-FFF2-40B4-BE49-F238E27FC236}">
              <a16:creationId xmlns:a16="http://schemas.microsoft.com/office/drawing/2014/main" id="{EC456246-E81D-4327-B59B-4584D058A973}"/>
            </a:ext>
          </a:extLst>
        </xdr:cNvPr>
        <xdr:cNvSpPr/>
      </xdr:nvSpPr>
      <xdr:spPr>
        <a:xfrm>
          <a:off x="8517255" y="354330"/>
          <a:ext cx="1283970" cy="1213485"/>
        </a:xfrm>
        <a:prstGeom prst="roundRect">
          <a:avLst/>
        </a:prstGeom>
        <a:solidFill>
          <a:srgbClr val="92D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6">
                  <a:lumMod val="50000"/>
                </a:schemeClr>
              </a:solidFill>
            </a:rPr>
            <a:t>Company quoting monthly price + VAT mulitplied by the number</a:t>
          </a:r>
          <a:r>
            <a:rPr lang="en-US" sz="900" b="1" baseline="0">
              <a:solidFill>
                <a:schemeClr val="accent6">
                  <a:lumMod val="50000"/>
                </a:schemeClr>
              </a:solidFill>
            </a:rPr>
            <a:t> of officials required</a:t>
          </a:r>
          <a:endParaRPr lang="en-US" sz="900" b="1">
            <a:solidFill>
              <a:schemeClr val="accent6">
                <a:lumMod val="50000"/>
              </a:schemeClr>
            </a:solidFill>
          </a:endParaRPr>
        </a:p>
      </xdr:txBody>
    </xdr:sp>
    <xdr:clientData/>
  </xdr:twoCellAnchor>
  <xdr:twoCellAnchor>
    <xdr:from>
      <xdr:col>9</xdr:col>
      <xdr:colOff>20955</xdr:colOff>
      <xdr:row>1</xdr:row>
      <xdr:rowOff>171451</xdr:rowOff>
    </xdr:from>
    <xdr:to>
      <xdr:col>10</xdr:col>
      <xdr:colOff>19050</xdr:colOff>
      <xdr:row>7</xdr:row>
      <xdr:rowOff>171451</xdr:rowOff>
    </xdr:to>
    <xdr:sp macro="" textlink="">
      <xdr:nvSpPr>
        <xdr:cNvPr id="4" name="Rectangle: Rounded Corners 3">
          <a:extLst>
            <a:ext uri="{FF2B5EF4-FFF2-40B4-BE49-F238E27FC236}">
              <a16:creationId xmlns:a16="http://schemas.microsoft.com/office/drawing/2014/main" id="{21B6217D-013D-4E9F-B3B5-9FCADFC224BF}"/>
            </a:ext>
          </a:extLst>
        </xdr:cNvPr>
        <xdr:cNvSpPr/>
      </xdr:nvSpPr>
      <xdr:spPr>
        <a:xfrm>
          <a:off x="9818370" y="358141"/>
          <a:ext cx="1045845" cy="1209675"/>
        </a:xfrm>
        <a:prstGeom prst="roundRect">
          <a:avLst/>
        </a:prstGeom>
        <a:solidFill>
          <a:srgbClr val="92D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6">
                  <a:lumMod val="50000"/>
                </a:schemeClr>
              </a:solidFill>
            </a:rPr>
            <a:t>Company</a:t>
          </a:r>
          <a:r>
            <a:rPr lang="en-US" sz="900" b="1" baseline="0">
              <a:solidFill>
                <a:schemeClr val="accent6">
                  <a:lumMod val="50000"/>
                </a:schemeClr>
              </a:solidFill>
            </a:rPr>
            <a:t> Overheads over and above NBCPSS Service benefits and </a:t>
          </a:r>
          <a:r>
            <a:rPr lang="en-US" sz="900" b="1">
              <a:solidFill>
                <a:schemeClr val="accent6">
                  <a:lumMod val="50000"/>
                </a:schemeClr>
              </a:solidFill>
            </a:rPr>
            <a:t>Statutory costs </a:t>
          </a:r>
        </a:p>
      </xdr:txBody>
    </xdr:sp>
    <xdr:clientData/>
  </xdr:twoCellAnchor>
  <xdr:twoCellAnchor>
    <xdr:from>
      <xdr:col>10</xdr:col>
      <xdr:colOff>38100</xdr:colOff>
      <xdr:row>2</xdr:row>
      <xdr:rowOff>9526</xdr:rowOff>
    </xdr:from>
    <xdr:to>
      <xdr:col>10</xdr:col>
      <xdr:colOff>1200150</xdr:colOff>
      <xdr:row>7</xdr:row>
      <xdr:rowOff>164433</xdr:rowOff>
    </xdr:to>
    <xdr:sp macro="" textlink="">
      <xdr:nvSpPr>
        <xdr:cNvPr id="5" name="Rectangle: Rounded Corners 4">
          <a:extLst>
            <a:ext uri="{FF2B5EF4-FFF2-40B4-BE49-F238E27FC236}">
              <a16:creationId xmlns:a16="http://schemas.microsoft.com/office/drawing/2014/main" id="{9FCE58FB-62E7-47EB-BB70-A30DC7EE88A3}"/>
            </a:ext>
          </a:extLst>
        </xdr:cNvPr>
        <xdr:cNvSpPr/>
      </xdr:nvSpPr>
      <xdr:spPr>
        <a:xfrm>
          <a:off x="10887075" y="382906"/>
          <a:ext cx="1158240" cy="1185512"/>
        </a:xfrm>
        <a:prstGeom prst="roundRect">
          <a:avLst/>
        </a:prstGeom>
        <a:solidFill>
          <a:srgbClr val="92D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chemeClr val="accent6">
                  <a:lumMod val="50000"/>
                </a:schemeClr>
              </a:solidFill>
              <a:effectLst/>
              <a:latin typeface="+mn-lt"/>
              <a:ea typeface="+mn-ea"/>
              <a:cs typeface="+mn-cs"/>
            </a:rPr>
            <a:t>Company quoting </a:t>
          </a:r>
          <a:r>
            <a:rPr lang="en-US" sz="1000" b="1">
              <a:solidFill>
                <a:schemeClr val="accent6">
                  <a:lumMod val="50000"/>
                </a:schemeClr>
              </a:solidFill>
              <a:effectLst/>
              <a:latin typeface="+mn-lt"/>
              <a:ea typeface="+mn-ea"/>
              <a:cs typeface="+mn-cs"/>
            </a:rPr>
            <a:t>monthly price + VAT x </a:t>
          </a:r>
          <a:r>
            <a:rPr lang="en-US" sz="900" b="1">
              <a:solidFill>
                <a:schemeClr val="accent6">
                  <a:lumMod val="50000"/>
                </a:schemeClr>
              </a:solidFill>
              <a:effectLst/>
              <a:latin typeface="+mn-lt"/>
              <a:ea typeface="+mn-ea"/>
              <a:cs typeface="+mn-cs"/>
            </a:rPr>
            <a:t>number</a:t>
          </a:r>
          <a:r>
            <a:rPr lang="en-US" sz="900" b="1" baseline="0">
              <a:solidFill>
                <a:schemeClr val="accent6">
                  <a:lumMod val="50000"/>
                </a:schemeClr>
              </a:solidFill>
              <a:effectLst/>
              <a:latin typeface="+mn-lt"/>
              <a:ea typeface="+mn-ea"/>
              <a:cs typeface="+mn-cs"/>
            </a:rPr>
            <a:t> of officials required </a:t>
          </a:r>
          <a:r>
            <a:rPr lang="en-US" sz="1000" b="1" baseline="0">
              <a:solidFill>
                <a:schemeClr val="accent6">
                  <a:lumMod val="50000"/>
                </a:schemeClr>
              </a:solidFill>
              <a:effectLst/>
              <a:latin typeface="+mn-lt"/>
              <a:ea typeface="+mn-ea"/>
              <a:cs typeface="+mn-cs"/>
            </a:rPr>
            <a:t>+</a:t>
          </a:r>
          <a:r>
            <a:rPr lang="en-US" sz="1000" b="1">
              <a:solidFill>
                <a:schemeClr val="accent6">
                  <a:lumMod val="50000"/>
                </a:schemeClr>
              </a:solidFill>
              <a:effectLst/>
              <a:latin typeface="+mn-lt"/>
              <a:ea typeface="+mn-ea"/>
              <a:cs typeface="+mn-cs"/>
            </a:rPr>
            <a:t> Overheads </a:t>
          </a:r>
          <a:endParaRPr lang="en-US" sz="1000" b="1">
            <a:solidFill>
              <a:schemeClr val="accent6">
                <a:lumMod val="50000"/>
              </a:schemeClr>
            </a:solidFill>
          </a:endParaRPr>
        </a:p>
      </xdr:txBody>
    </xdr:sp>
    <xdr:clientData/>
  </xdr:twoCellAnchor>
  <xdr:twoCellAnchor>
    <xdr:from>
      <xdr:col>13</xdr:col>
      <xdr:colOff>30480</xdr:colOff>
      <xdr:row>2</xdr:row>
      <xdr:rowOff>16042</xdr:rowOff>
    </xdr:from>
    <xdr:to>
      <xdr:col>14</xdr:col>
      <xdr:colOff>7620</xdr:colOff>
      <xdr:row>7</xdr:row>
      <xdr:rowOff>164432</xdr:rowOff>
    </xdr:to>
    <xdr:sp macro="" textlink="">
      <xdr:nvSpPr>
        <xdr:cNvPr id="6" name="Rectangle: Rounded Corners 5">
          <a:extLst>
            <a:ext uri="{FF2B5EF4-FFF2-40B4-BE49-F238E27FC236}">
              <a16:creationId xmlns:a16="http://schemas.microsoft.com/office/drawing/2014/main" id="{C0D22A7B-C15E-42BF-86F5-E72D0B52031D}"/>
            </a:ext>
          </a:extLst>
        </xdr:cNvPr>
        <xdr:cNvSpPr/>
      </xdr:nvSpPr>
      <xdr:spPr>
        <a:xfrm>
          <a:off x="13373100" y="391327"/>
          <a:ext cx="1323975" cy="1177090"/>
        </a:xfrm>
        <a:prstGeom prst="roundRect">
          <a:avLst/>
        </a:prstGeom>
        <a:solidFill>
          <a:srgbClr val="92D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000" b="1">
              <a:solidFill>
                <a:schemeClr val="accent6">
                  <a:lumMod val="50000"/>
                </a:schemeClr>
              </a:solidFill>
              <a:effectLst/>
              <a:latin typeface="+mn-lt"/>
              <a:ea typeface="+mn-ea"/>
              <a:cs typeface="+mn-cs"/>
            </a:rPr>
            <a:t>Company quoting annual price (x12) + VAT x number</a:t>
          </a:r>
          <a:r>
            <a:rPr lang="en-US" sz="1000" b="1" baseline="0">
              <a:solidFill>
                <a:schemeClr val="accent6">
                  <a:lumMod val="50000"/>
                </a:schemeClr>
              </a:solidFill>
              <a:effectLst/>
              <a:latin typeface="+mn-lt"/>
              <a:ea typeface="+mn-ea"/>
              <a:cs typeface="+mn-cs"/>
            </a:rPr>
            <a:t> of officials required +</a:t>
          </a:r>
          <a:r>
            <a:rPr lang="en-US" sz="1000" b="1">
              <a:solidFill>
                <a:schemeClr val="accent6">
                  <a:lumMod val="50000"/>
                </a:schemeClr>
              </a:solidFill>
              <a:effectLst/>
              <a:latin typeface="+mn-lt"/>
              <a:ea typeface="+mn-ea"/>
              <a:cs typeface="+mn-cs"/>
            </a:rPr>
            <a:t> Overheads </a:t>
          </a:r>
          <a:endParaRPr lang="en-US" sz="1000">
            <a:solidFill>
              <a:schemeClr val="accent6">
                <a:lumMod val="50000"/>
              </a:schemeClr>
            </a:solidFill>
            <a:effectLst/>
          </a:endParaRPr>
        </a:p>
        <a:p>
          <a:pPr algn="l"/>
          <a:endParaRPr lang="en-US" sz="1100"/>
        </a:p>
      </xdr:txBody>
    </xdr:sp>
    <xdr:clientData/>
  </xdr:twoCellAnchor>
  <xdr:twoCellAnchor>
    <xdr:from>
      <xdr:col>6</xdr:col>
      <xdr:colOff>647700</xdr:colOff>
      <xdr:row>7</xdr:row>
      <xdr:rowOff>176463</xdr:rowOff>
    </xdr:from>
    <xdr:to>
      <xdr:col>6</xdr:col>
      <xdr:colOff>650708</xdr:colOff>
      <xdr:row>9</xdr:row>
      <xdr:rowOff>161925</xdr:rowOff>
    </xdr:to>
    <xdr:cxnSp macro="">
      <xdr:nvCxnSpPr>
        <xdr:cNvPr id="7" name="Straight Arrow Connector 6">
          <a:extLst>
            <a:ext uri="{FF2B5EF4-FFF2-40B4-BE49-F238E27FC236}">
              <a16:creationId xmlns:a16="http://schemas.microsoft.com/office/drawing/2014/main" id="{F9404641-415D-4C73-BEBF-722D80266D04}"/>
            </a:ext>
          </a:extLst>
        </xdr:cNvPr>
        <xdr:cNvCxnSpPr>
          <a:stCxn id="2" idx="2"/>
        </xdr:cNvCxnSpPr>
      </xdr:nvCxnSpPr>
      <xdr:spPr>
        <a:xfrm flipH="1">
          <a:off x="7305675" y="1572828"/>
          <a:ext cx="3008" cy="49600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690563</xdr:colOff>
      <xdr:row>7</xdr:row>
      <xdr:rowOff>171450</xdr:rowOff>
    </xdr:from>
    <xdr:to>
      <xdr:col>8</xdr:col>
      <xdr:colOff>697230</xdr:colOff>
      <xdr:row>9</xdr:row>
      <xdr:rowOff>167640</xdr:rowOff>
    </xdr:to>
    <xdr:cxnSp macro="">
      <xdr:nvCxnSpPr>
        <xdr:cNvPr id="8" name="Straight Arrow Connector 7">
          <a:extLst>
            <a:ext uri="{FF2B5EF4-FFF2-40B4-BE49-F238E27FC236}">
              <a16:creationId xmlns:a16="http://schemas.microsoft.com/office/drawing/2014/main" id="{C4EF22A1-6F09-44F4-A555-2C7A2D333197}"/>
            </a:ext>
          </a:extLst>
        </xdr:cNvPr>
        <xdr:cNvCxnSpPr>
          <a:cxnSpLocks/>
          <a:stCxn id="3" idx="2"/>
        </xdr:cNvCxnSpPr>
      </xdr:nvCxnSpPr>
      <xdr:spPr>
        <a:xfrm>
          <a:off x="9160193" y="1567815"/>
          <a:ext cx="8572" cy="50863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533400</xdr:colOff>
      <xdr:row>7</xdr:row>
      <xdr:rowOff>167641</xdr:rowOff>
    </xdr:from>
    <xdr:to>
      <xdr:col>9</xdr:col>
      <xdr:colOff>540068</xdr:colOff>
      <xdr:row>10</xdr:row>
      <xdr:rowOff>0</xdr:rowOff>
    </xdr:to>
    <xdr:cxnSp macro="">
      <xdr:nvCxnSpPr>
        <xdr:cNvPr id="9" name="Straight Arrow Connector 8">
          <a:extLst>
            <a:ext uri="{FF2B5EF4-FFF2-40B4-BE49-F238E27FC236}">
              <a16:creationId xmlns:a16="http://schemas.microsoft.com/office/drawing/2014/main" id="{275583AE-CCAE-42D4-8B9D-AE5668D22395}"/>
            </a:ext>
          </a:extLst>
        </xdr:cNvPr>
        <xdr:cNvCxnSpPr>
          <a:stCxn id="4" idx="2"/>
        </xdr:cNvCxnSpPr>
      </xdr:nvCxnSpPr>
      <xdr:spPr>
        <a:xfrm flipH="1">
          <a:off x="10334625" y="1571626"/>
          <a:ext cx="8573" cy="51434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619125</xdr:colOff>
      <xdr:row>7</xdr:row>
      <xdr:rowOff>164433</xdr:rowOff>
    </xdr:from>
    <xdr:to>
      <xdr:col>10</xdr:col>
      <xdr:colOff>621030</xdr:colOff>
      <xdr:row>9</xdr:row>
      <xdr:rowOff>167640</xdr:rowOff>
    </xdr:to>
    <xdr:cxnSp macro="">
      <xdr:nvCxnSpPr>
        <xdr:cNvPr id="10" name="Straight Arrow Connector 9">
          <a:extLst>
            <a:ext uri="{FF2B5EF4-FFF2-40B4-BE49-F238E27FC236}">
              <a16:creationId xmlns:a16="http://schemas.microsoft.com/office/drawing/2014/main" id="{DEEC1919-7101-4358-BF9E-933624C72B39}"/>
            </a:ext>
          </a:extLst>
        </xdr:cNvPr>
        <xdr:cNvCxnSpPr>
          <a:stCxn id="5" idx="2"/>
        </xdr:cNvCxnSpPr>
      </xdr:nvCxnSpPr>
      <xdr:spPr>
        <a:xfrm>
          <a:off x="11470005" y="1568418"/>
          <a:ext cx="3810" cy="50803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688808</xdr:colOff>
      <xdr:row>7</xdr:row>
      <xdr:rowOff>164432</xdr:rowOff>
    </xdr:from>
    <xdr:to>
      <xdr:col>13</xdr:col>
      <xdr:colOff>693420</xdr:colOff>
      <xdr:row>9</xdr:row>
      <xdr:rowOff>167640</xdr:rowOff>
    </xdr:to>
    <xdr:cxnSp macro="">
      <xdr:nvCxnSpPr>
        <xdr:cNvPr id="11" name="Straight Arrow Connector 10">
          <a:extLst>
            <a:ext uri="{FF2B5EF4-FFF2-40B4-BE49-F238E27FC236}">
              <a16:creationId xmlns:a16="http://schemas.microsoft.com/office/drawing/2014/main" id="{7FA0CC74-F94D-482D-BC06-0D30553AFECC}"/>
            </a:ext>
          </a:extLst>
        </xdr:cNvPr>
        <xdr:cNvCxnSpPr>
          <a:stCxn id="6" idx="2"/>
        </xdr:cNvCxnSpPr>
      </xdr:nvCxnSpPr>
      <xdr:spPr>
        <a:xfrm>
          <a:off x="14033333" y="1568417"/>
          <a:ext cx="6517" cy="50803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40005</xdr:colOff>
      <xdr:row>2</xdr:row>
      <xdr:rowOff>0</xdr:rowOff>
    </xdr:from>
    <xdr:to>
      <xdr:col>5</xdr:col>
      <xdr:colOff>1493521</xdr:colOff>
      <xdr:row>7</xdr:row>
      <xdr:rowOff>228600</xdr:rowOff>
    </xdr:to>
    <xdr:sp macro="" textlink="">
      <xdr:nvSpPr>
        <xdr:cNvPr id="12" name="Rectangle: Rounded Corners 11">
          <a:extLst>
            <a:ext uri="{FF2B5EF4-FFF2-40B4-BE49-F238E27FC236}">
              <a16:creationId xmlns:a16="http://schemas.microsoft.com/office/drawing/2014/main" id="{1A74EE65-13BA-4B58-9D8A-D8F466D8A0DE}"/>
            </a:ext>
          </a:extLst>
        </xdr:cNvPr>
        <xdr:cNvSpPr/>
      </xdr:nvSpPr>
      <xdr:spPr>
        <a:xfrm>
          <a:off x="5154930" y="371475"/>
          <a:ext cx="1455421" cy="12573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b="1">
              <a:solidFill>
                <a:schemeClr val="bg1"/>
              </a:solidFill>
            </a:rPr>
            <a:t>This is a fixed NBCPSS price provided annually + add 15 % VAT</a:t>
          </a:r>
        </a:p>
      </xdr:txBody>
    </xdr:sp>
    <xdr:clientData/>
  </xdr:twoCellAnchor>
  <xdr:twoCellAnchor>
    <xdr:from>
      <xdr:col>5</xdr:col>
      <xdr:colOff>770572</xdr:colOff>
      <xdr:row>7</xdr:row>
      <xdr:rowOff>243840</xdr:rowOff>
    </xdr:from>
    <xdr:to>
      <xdr:col>5</xdr:col>
      <xdr:colOff>777240</xdr:colOff>
      <xdr:row>10</xdr:row>
      <xdr:rowOff>7620</xdr:rowOff>
    </xdr:to>
    <xdr:cxnSp macro="">
      <xdr:nvCxnSpPr>
        <xdr:cNvPr id="13" name="Straight Arrow Connector 12">
          <a:extLst>
            <a:ext uri="{FF2B5EF4-FFF2-40B4-BE49-F238E27FC236}">
              <a16:creationId xmlns:a16="http://schemas.microsoft.com/office/drawing/2014/main" id="{FE57E216-F268-46A2-89A8-F272C78E41B6}"/>
            </a:ext>
          </a:extLst>
        </xdr:cNvPr>
        <xdr:cNvCxnSpPr/>
      </xdr:nvCxnSpPr>
      <xdr:spPr>
        <a:xfrm>
          <a:off x="5887402" y="1647825"/>
          <a:ext cx="8573" cy="4476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129540</xdr:colOff>
      <xdr:row>38</xdr:row>
      <xdr:rowOff>38100</xdr:rowOff>
    </xdr:from>
    <xdr:to>
      <xdr:col>13</xdr:col>
      <xdr:colOff>1295400</xdr:colOff>
      <xdr:row>38</xdr:row>
      <xdr:rowOff>331470</xdr:rowOff>
    </xdr:to>
    <xdr:sp macro="[0]!RectangleRoundedCorners16_Click" textlink="">
      <xdr:nvSpPr>
        <xdr:cNvPr id="17" name="Rectangle: Rounded Corners 16">
          <a:extLst>
            <a:ext uri="{FF2B5EF4-FFF2-40B4-BE49-F238E27FC236}">
              <a16:creationId xmlns:a16="http://schemas.microsoft.com/office/drawing/2014/main" id="{30FF0CA2-FFD1-AE1E-5036-5D632C65370B}"/>
            </a:ext>
          </a:extLst>
        </xdr:cNvPr>
        <xdr:cNvSpPr/>
      </xdr:nvSpPr>
      <xdr:spPr>
        <a:xfrm>
          <a:off x="8797290" y="10258425"/>
          <a:ext cx="1165860" cy="293370"/>
        </a:xfrm>
        <a:prstGeom prst="roundRect">
          <a:avLst/>
        </a:prstGeom>
        <a:scene3d>
          <a:camera prst="orthographicFront"/>
          <a:lightRig rig="threePt" dir="t"/>
        </a:scene3d>
        <a:sp3d>
          <a:bevelT w="165100" prst="coolSlan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a:t>PRINT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tatssa.gov.za/publications/P0141/P0141December2024.pdf" TargetMode="External"/><Relationship Id="rId1" Type="http://schemas.openxmlformats.org/officeDocument/2006/relationships/hyperlink" Target="https://www.statssa.gov.za/publications/P0141/CPIHistory.pdf"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T52"/>
  <sheetViews>
    <sheetView showGridLines="0" tabSelected="1" topLeftCell="A44" zoomScale="130" zoomScaleNormal="130" workbookViewId="0">
      <selection activeCell="G16" sqref="G16"/>
    </sheetView>
  </sheetViews>
  <sheetFormatPr defaultRowHeight="14.4" x14ac:dyDescent="0.3"/>
  <cols>
    <col min="1" max="1" width="13.109375" customWidth="1"/>
    <col min="2" max="2" width="4.6640625" customWidth="1"/>
    <col min="3" max="3" width="5.21875" style="72" customWidth="1"/>
    <col min="4" max="4" width="10.6640625" customWidth="1"/>
    <col min="5" max="5" width="42.33203125" bestFit="1" customWidth="1"/>
    <col min="6" max="6" width="22.44140625" hidden="1" customWidth="1"/>
    <col min="7" max="7" width="18.44140625" customWidth="1"/>
    <col min="8" max="8" width="7.88671875" customWidth="1"/>
    <col min="9" max="9" width="19.44140625" hidden="1" customWidth="1"/>
    <col min="10" max="10" width="15.33203125" customWidth="1"/>
    <col min="11" max="11" width="18" hidden="1" customWidth="1"/>
    <col min="12" max="12" width="9.77734375" hidden="1" customWidth="1"/>
    <col min="13" max="13" width="8.6640625" customWidth="1"/>
    <col min="14" max="14" width="19.44140625" customWidth="1"/>
    <col min="15" max="15" width="4.44140625" customWidth="1"/>
  </cols>
  <sheetData>
    <row r="1" spans="2:20" ht="15" thickBot="1" x14ac:dyDescent="0.35"/>
    <row r="2" spans="2:20" x14ac:dyDescent="0.3">
      <c r="B2" s="8"/>
      <c r="C2" s="73"/>
      <c r="D2" s="9"/>
      <c r="E2" s="9"/>
      <c r="F2" s="9"/>
      <c r="G2" s="9"/>
      <c r="H2" s="9"/>
      <c r="I2" s="9"/>
      <c r="J2" s="9"/>
      <c r="K2" s="9"/>
      <c r="L2" s="9"/>
      <c r="M2" s="9"/>
      <c r="N2" s="9"/>
      <c r="O2" s="10"/>
    </row>
    <row r="3" spans="2:20" x14ac:dyDescent="0.3">
      <c r="B3" s="11"/>
      <c r="C3" s="154" t="s">
        <v>56</v>
      </c>
      <c r="D3" s="155"/>
      <c r="E3" s="155"/>
      <c r="F3" s="12"/>
      <c r="G3" s="12"/>
      <c r="H3" s="12"/>
      <c r="I3" s="12"/>
      <c r="J3" s="12"/>
      <c r="K3" s="12"/>
      <c r="L3" s="12"/>
      <c r="M3" s="12"/>
      <c r="N3" s="12"/>
      <c r="O3" s="13"/>
    </row>
    <row r="4" spans="2:20" ht="24" x14ac:dyDescent="0.35">
      <c r="B4" s="11"/>
      <c r="C4" s="156" t="s">
        <v>71</v>
      </c>
      <c r="D4" s="157"/>
      <c r="E4" s="157"/>
      <c r="F4" s="12"/>
      <c r="G4" s="12"/>
      <c r="H4" s="12"/>
      <c r="I4" s="12"/>
      <c r="J4" s="12"/>
      <c r="K4" s="12"/>
      <c r="L4" s="12"/>
      <c r="M4" s="12"/>
      <c r="N4" s="12"/>
      <c r="O4" s="13"/>
    </row>
    <row r="5" spans="2:20" x14ac:dyDescent="0.3">
      <c r="B5" s="11"/>
      <c r="C5" s="155"/>
      <c r="D5" s="155"/>
      <c r="E5" s="12"/>
      <c r="F5" s="12"/>
      <c r="G5" s="12"/>
      <c r="H5" s="12"/>
      <c r="I5" s="12"/>
      <c r="J5" s="12"/>
      <c r="K5" s="12"/>
      <c r="L5" s="12"/>
      <c r="M5" s="12"/>
      <c r="N5" s="12"/>
      <c r="O5" s="13"/>
    </row>
    <row r="6" spans="2:20" x14ac:dyDescent="0.3">
      <c r="B6" s="11"/>
      <c r="C6" s="74"/>
      <c r="D6" s="12"/>
      <c r="E6" s="12"/>
      <c r="F6" s="12"/>
      <c r="G6" s="12"/>
      <c r="H6" s="12"/>
      <c r="I6" s="12"/>
      <c r="J6" s="12"/>
      <c r="K6" s="12"/>
      <c r="L6" s="12"/>
      <c r="M6" s="12"/>
      <c r="N6" s="12"/>
      <c r="O6" s="13"/>
    </row>
    <row r="7" spans="2:20" x14ac:dyDescent="0.3">
      <c r="B7" s="11"/>
      <c r="C7" s="74"/>
      <c r="D7" s="12"/>
      <c r="E7" s="12"/>
      <c r="F7" s="12"/>
      <c r="G7" s="12"/>
      <c r="H7" s="12"/>
      <c r="I7" s="12"/>
      <c r="J7" s="12"/>
      <c r="K7" s="12"/>
      <c r="L7" s="12"/>
      <c r="M7" s="12"/>
      <c r="N7" s="12"/>
      <c r="O7" s="13"/>
    </row>
    <row r="8" spans="2:20" ht="25.95" customHeight="1" x14ac:dyDescent="0.3">
      <c r="B8" s="11"/>
      <c r="C8" s="74"/>
      <c r="D8" s="12"/>
      <c r="E8" s="12"/>
      <c r="F8" s="12"/>
      <c r="G8" s="12"/>
      <c r="H8" s="12"/>
      <c r="I8" s="12"/>
      <c r="J8" s="12"/>
      <c r="K8" s="12"/>
      <c r="L8" s="12"/>
      <c r="M8" s="12"/>
      <c r="N8" s="12"/>
      <c r="O8" s="13"/>
    </row>
    <row r="9" spans="2:20" x14ac:dyDescent="0.3">
      <c r="B9" s="11"/>
      <c r="C9" s="12"/>
      <c r="D9" s="12"/>
      <c r="E9" s="12"/>
      <c r="F9" s="12"/>
      <c r="G9" s="12"/>
      <c r="H9" s="12"/>
      <c r="I9" s="12"/>
      <c r="J9" s="12"/>
      <c r="K9" s="12"/>
      <c r="L9" s="12"/>
      <c r="M9" s="12"/>
      <c r="N9" s="12"/>
      <c r="O9" s="13"/>
    </row>
    <row r="10" spans="2:20" x14ac:dyDescent="0.3">
      <c r="B10" s="11"/>
      <c r="C10" s="74"/>
      <c r="D10" s="12"/>
      <c r="E10" s="12"/>
      <c r="F10" s="12"/>
      <c r="G10" s="12"/>
      <c r="H10" s="12"/>
      <c r="I10" s="12"/>
      <c r="J10" s="12"/>
      <c r="K10" s="12"/>
      <c r="L10" s="12"/>
      <c r="M10" s="12"/>
      <c r="N10" s="12"/>
      <c r="O10" s="13"/>
    </row>
    <row r="11" spans="2:20" ht="15" customHeight="1" x14ac:dyDescent="0.3">
      <c r="B11" s="11"/>
      <c r="C11" s="158" t="s">
        <v>0</v>
      </c>
      <c r="D11" s="159"/>
      <c r="E11" s="159"/>
      <c r="F11" s="168" t="s">
        <v>1</v>
      </c>
      <c r="G11" s="169"/>
      <c r="H11" s="169"/>
      <c r="I11" s="169"/>
      <c r="J11" s="169"/>
      <c r="K11" s="169"/>
      <c r="L11" s="169"/>
      <c r="M11" s="169"/>
      <c r="N11" s="169"/>
      <c r="O11" s="13"/>
    </row>
    <row r="12" spans="2:20" ht="45.6" x14ac:dyDescent="0.3">
      <c r="B12" s="11"/>
      <c r="C12" s="160"/>
      <c r="D12" s="161"/>
      <c r="E12" s="161"/>
      <c r="F12" s="170" t="s">
        <v>61</v>
      </c>
      <c r="G12" s="100" t="s">
        <v>2</v>
      </c>
      <c r="H12" s="68" t="s">
        <v>3</v>
      </c>
      <c r="I12" s="68" t="s">
        <v>4</v>
      </c>
      <c r="J12" s="68" t="s">
        <v>5</v>
      </c>
      <c r="K12" s="69" t="s">
        <v>6</v>
      </c>
      <c r="L12" s="69" t="s">
        <v>59</v>
      </c>
      <c r="M12" s="68" t="s">
        <v>7</v>
      </c>
      <c r="N12" s="70" t="s">
        <v>8</v>
      </c>
      <c r="O12" s="13"/>
      <c r="R12" s="62"/>
    </row>
    <row r="13" spans="2:20" x14ac:dyDescent="0.3">
      <c r="B13" s="11"/>
      <c r="C13" s="162"/>
      <c r="D13" s="163"/>
      <c r="E13" s="164"/>
      <c r="F13" s="171"/>
      <c r="G13" s="6" t="s">
        <v>9</v>
      </c>
      <c r="H13" s="14" t="s">
        <v>10</v>
      </c>
      <c r="I13" s="5"/>
      <c r="J13" s="4" t="s">
        <v>11</v>
      </c>
      <c r="K13" s="4"/>
      <c r="L13" s="4"/>
      <c r="M13" s="4" t="s">
        <v>12</v>
      </c>
      <c r="N13" s="6" t="s">
        <v>13</v>
      </c>
      <c r="O13" s="13"/>
    </row>
    <row r="14" spans="2:20" x14ac:dyDescent="0.3">
      <c r="B14" s="11"/>
      <c r="C14" s="165"/>
      <c r="D14" s="166"/>
      <c r="E14" s="167"/>
      <c r="F14" s="172"/>
      <c r="G14" s="173" t="s">
        <v>14</v>
      </c>
      <c r="H14" s="174"/>
      <c r="I14" s="174"/>
      <c r="J14" s="174"/>
      <c r="K14" s="174"/>
      <c r="L14" s="174"/>
      <c r="M14" s="174"/>
      <c r="N14" s="175"/>
      <c r="O14" s="13"/>
      <c r="S14" s="62"/>
      <c r="T14" s="71"/>
    </row>
    <row r="15" spans="2:20" ht="60" x14ac:dyDescent="0.3">
      <c r="B15" s="11"/>
      <c r="C15" s="90" t="s">
        <v>15</v>
      </c>
      <c r="D15" s="92" t="s">
        <v>16</v>
      </c>
      <c r="E15" s="93" t="s">
        <v>17</v>
      </c>
      <c r="F15" s="97" t="s">
        <v>63</v>
      </c>
      <c r="G15" s="23" t="s">
        <v>18</v>
      </c>
      <c r="H15" s="23" t="s">
        <v>19</v>
      </c>
      <c r="I15" s="23" t="s">
        <v>20</v>
      </c>
      <c r="J15" s="23" t="s">
        <v>21</v>
      </c>
      <c r="K15" s="24" t="s">
        <v>22</v>
      </c>
      <c r="L15" s="79" t="s">
        <v>60</v>
      </c>
      <c r="M15" s="25" t="s">
        <v>23</v>
      </c>
      <c r="N15" s="23" t="s">
        <v>24</v>
      </c>
      <c r="O15" s="13"/>
    </row>
    <row r="16" spans="2:20" x14ac:dyDescent="0.3">
      <c r="B16" s="11"/>
      <c r="C16" s="91">
        <v>1</v>
      </c>
      <c r="D16" s="26" t="s">
        <v>25</v>
      </c>
      <c r="E16" s="27" t="s">
        <v>26</v>
      </c>
      <c r="F16" s="83">
        <v>18914.083970526088</v>
      </c>
      <c r="G16" s="98">
        <v>0</v>
      </c>
      <c r="H16" s="28">
        <v>3</v>
      </c>
      <c r="I16" s="29">
        <f>SUM(G16*H16)</f>
        <v>0</v>
      </c>
      <c r="J16" s="99">
        <v>0</v>
      </c>
      <c r="K16" s="29">
        <f>SUM(I16,I16*J16)</f>
        <v>0</v>
      </c>
      <c r="L16" s="29">
        <f>SUM(G16,G16*J16)</f>
        <v>0</v>
      </c>
      <c r="M16" s="30">
        <v>12</v>
      </c>
      <c r="N16" s="29">
        <f>SUM(K16*M16)</f>
        <v>0</v>
      </c>
      <c r="O16" s="13"/>
    </row>
    <row r="17" spans="2:18" x14ac:dyDescent="0.3">
      <c r="B17" s="11"/>
      <c r="C17" s="7">
        <v>2</v>
      </c>
      <c r="D17" s="26" t="s">
        <v>25</v>
      </c>
      <c r="E17" s="27" t="s">
        <v>27</v>
      </c>
      <c r="F17" s="83">
        <v>22699.043973036089</v>
      </c>
      <c r="G17" s="98">
        <v>0</v>
      </c>
      <c r="H17" s="28">
        <v>2</v>
      </c>
      <c r="I17" s="29">
        <f>SUM(G17*H17)</f>
        <v>0</v>
      </c>
      <c r="J17" s="99">
        <v>0</v>
      </c>
      <c r="K17" s="29">
        <f>SUM(I17,I17*J17)</f>
        <v>0</v>
      </c>
      <c r="L17" s="29">
        <f t="shared" ref="L17:L23" si="0">SUM(G17,G17*J17)</f>
        <v>0</v>
      </c>
      <c r="M17" s="30">
        <v>12</v>
      </c>
      <c r="N17" s="29">
        <f t="shared" ref="N17:N18" si="1">SUM(K17*M17)</f>
        <v>0</v>
      </c>
      <c r="O17" s="13"/>
    </row>
    <row r="18" spans="2:18" x14ac:dyDescent="0.3">
      <c r="B18" s="11"/>
      <c r="C18" s="7">
        <v>3</v>
      </c>
      <c r="D18" s="26" t="s">
        <v>28</v>
      </c>
      <c r="E18" s="27" t="s">
        <v>27</v>
      </c>
      <c r="F18" s="83">
        <v>22978.877306369421</v>
      </c>
      <c r="G18" s="98">
        <v>0</v>
      </c>
      <c r="H18" s="28">
        <v>3</v>
      </c>
      <c r="I18" s="29">
        <f t="shared" ref="I18" si="2">SUM(G18*H18)</f>
        <v>0</v>
      </c>
      <c r="J18" s="99">
        <v>0</v>
      </c>
      <c r="K18" s="29">
        <f>SUM(I18,I18*J18)</f>
        <v>0</v>
      </c>
      <c r="L18" s="29">
        <f t="shared" si="0"/>
        <v>0</v>
      </c>
      <c r="M18" s="30">
        <v>12</v>
      </c>
      <c r="N18" s="29">
        <f t="shared" si="1"/>
        <v>0</v>
      </c>
      <c r="O18" s="13"/>
    </row>
    <row r="19" spans="2:18" x14ac:dyDescent="0.3">
      <c r="B19" s="11"/>
      <c r="C19" s="95"/>
      <c r="D19" s="26"/>
      <c r="E19" s="31" t="s">
        <v>29</v>
      </c>
      <c r="F19" s="84">
        <f>SUM(F16:F18)</f>
        <v>64592.005249931593</v>
      </c>
      <c r="G19" s="32">
        <f>SUM(G16:G18)</f>
        <v>0</v>
      </c>
      <c r="H19" s="111">
        <f>SUM(H16:H18)</f>
        <v>8</v>
      </c>
      <c r="I19" s="32">
        <f>SUM(I16,I17,I18)</f>
        <v>0</v>
      </c>
      <c r="J19" s="32"/>
      <c r="K19" s="32">
        <f>SUM(K16:K18)</f>
        <v>0</v>
      </c>
      <c r="L19" s="32">
        <f>SUM(L16:L18)</f>
        <v>0</v>
      </c>
      <c r="M19" s="33"/>
      <c r="N19" s="32">
        <f>SUM(N16,N17,N18)</f>
        <v>0</v>
      </c>
      <c r="O19" s="13"/>
    </row>
    <row r="20" spans="2:18" ht="60" x14ac:dyDescent="0.3">
      <c r="B20" s="11"/>
      <c r="C20" s="90" t="s">
        <v>15</v>
      </c>
      <c r="D20" s="94" t="s">
        <v>16</v>
      </c>
      <c r="E20" s="96" t="s">
        <v>17</v>
      </c>
      <c r="F20" s="89" t="s">
        <v>64</v>
      </c>
      <c r="G20" s="34" t="s">
        <v>30</v>
      </c>
      <c r="H20" s="34" t="s">
        <v>31</v>
      </c>
      <c r="I20" s="34" t="s">
        <v>32</v>
      </c>
      <c r="J20" s="34" t="s">
        <v>33</v>
      </c>
      <c r="K20" s="35" t="s">
        <v>34</v>
      </c>
      <c r="L20" s="80" t="s">
        <v>60</v>
      </c>
      <c r="M20" s="36" t="s">
        <v>23</v>
      </c>
      <c r="N20" s="34" t="s">
        <v>35</v>
      </c>
      <c r="O20" s="13"/>
    </row>
    <row r="21" spans="2:18" x14ac:dyDescent="0.3">
      <c r="B21" s="11"/>
      <c r="C21" s="91">
        <v>1</v>
      </c>
      <c r="D21" s="26" t="s">
        <v>25</v>
      </c>
      <c r="E21" s="27" t="s">
        <v>26</v>
      </c>
      <c r="F21" s="83">
        <v>17478.29</v>
      </c>
      <c r="G21" s="37">
        <v>0</v>
      </c>
      <c r="H21" s="38">
        <v>46</v>
      </c>
      <c r="I21" s="39">
        <f>SUM(G21*H21)</f>
        <v>0</v>
      </c>
      <c r="J21" s="40">
        <v>0</v>
      </c>
      <c r="K21" s="41">
        <f>SUM(I21,I21*J21)</f>
        <v>0</v>
      </c>
      <c r="L21" s="29">
        <f t="shared" si="0"/>
        <v>0</v>
      </c>
      <c r="M21" s="30">
        <v>12</v>
      </c>
      <c r="N21" s="42">
        <f>SUM(K21*M21)</f>
        <v>0</v>
      </c>
      <c r="O21" s="13"/>
    </row>
    <row r="22" spans="2:18" x14ac:dyDescent="0.3">
      <c r="B22" s="11"/>
      <c r="C22" s="7">
        <v>2</v>
      </c>
      <c r="D22" s="26" t="s">
        <v>25</v>
      </c>
      <c r="E22" s="27" t="s">
        <v>27</v>
      </c>
      <c r="F22" s="83">
        <v>20962.73</v>
      </c>
      <c r="G22" s="37">
        <v>0</v>
      </c>
      <c r="H22" s="38">
        <v>47</v>
      </c>
      <c r="I22" s="39">
        <f t="shared" ref="I22:I24" si="3">SUM(G22*H22)</f>
        <v>0</v>
      </c>
      <c r="J22" s="40">
        <v>0</v>
      </c>
      <c r="K22" s="41">
        <f>SUM(I22,I22*J22)</f>
        <v>0</v>
      </c>
      <c r="L22" s="29">
        <f t="shared" si="0"/>
        <v>0</v>
      </c>
      <c r="M22" s="30">
        <v>12</v>
      </c>
      <c r="N22" s="42">
        <f t="shared" ref="N22:N23" si="4">SUM(K22*M22)</f>
        <v>0</v>
      </c>
      <c r="O22" s="13"/>
    </row>
    <row r="23" spans="2:18" x14ac:dyDescent="0.3">
      <c r="B23" s="11"/>
      <c r="C23" s="7">
        <v>3</v>
      </c>
      <c r="D23" s="26" t="s">
        <v>28</v>
      </c>
      <c r="E23" s="27" t="s">
        <v>27</v>
      </c>
      <c r="F23" s="83">
        <v>21242.560000000001</v>
      </c>
      <c r="G23" s="37">
        <v>0</v>
      </c>
      <c r="H23" s="38">
        <v>44</v>
      </c>
      <c r="I23" s="39">
        <f t="shared" si="3"/>
        <v>0</v>
      </c>
      <c r="J23" s="40">
        <v>0</v>
      </c>
      <c r="K23" s="41">
        <f>SUM(I23,I23*J23)</f>
        <v>0</v>
      </c>
      <c r="L23" s="29">
        <f t="shared" si="0"/>
        <v>0</v>
      </c>
      <c r="M23" s="30">
        <v>12</v>
      </c>
      <c r="N23" s="42">
        <f t="shared" si="4"/>
        <v>0</v>
      </c>
      <c r="O23" s="13"/>
    </row>
    <row r="24" spans="2:18" x14ac:dyDescent="0.3">
      <c r="B24" s="11"/>
      <c r="C24" s="7"/>
      <c r="D24" s="26"/>
      <c r="E24" s="31" t="s">
        <v>36</v>
      </c>
      <c r="F24" s="84">
        <f>SUM(F21:F23)</f>
        <v>59683.58</v>
      </c>
      <c r="G24" s="110">
        <f>SUM(G21:G23)</f>
        <v>0</v>
      </c>
      <c r="H24" s="111">
        <f>SUM(H21:H23)</f>
        <v>137</v>
      </c>
      <c r="I24" s="43">
        <f t="shared" si="3"/>
        <v>0</v>
      </c>
      <c r="J24" s="44"/>
      <c r="K24" s="45">
        <f>SUM(K21:K23)</f>
        <v>0</v>
      </c>
      <c r="L24" s="45">
        <f>SUM(L21:L23)</f>
        <v>0</v>
      </c>
      <c r="M24" s="46"/>
      <c r="N24" s="47">
        <f>SUM(N21:N23)</f>
        <v>0</v>
      </c>
      <c r="O24" s="13"/>
    </row>
    <row r="25" spans="2:18" ht="8.4" customHeight="1" x14ac:dyDescent="0.3">
      <c r="B25" s="11"/>
      <c r="C25" s="75"/>
      <c r="D25" s="48"/>
      <c r="E25" s="48"/>
      <c r="F25" s="48"/>
      <c r="G25" s="48"/>
      <c r="H25" s="48"/>
      <c r="I25" s="48"/>
      <c r="J25" s="48"/>
      <c r="K25" s="49"/>
      <c r="L25" s="49"/>
      <c r="M25" s="49"/>
      <c r="N25" s="49"/>
      <c r="O25" s="13"/>
    </row>
    <row r="26" spans="2:18" s="2" customFormat="1" ht="8.4" customHeight="1" thickBot="1" x14ac:dyDescent="0.35">
      <c r="B26" s="11"/>
      <c r="C26" s="76"/>
      <c r="D26" s="50"/>
      <c r="E26" s="50"/>
      <c r="F26" s="50"/>
      <c r="G26" s="50"/>
      <c r="H26" s="50"/>
      <c r="I26" s="50"/>
      <c r="J26" s="50"/>
      <c r="K26" s="50"/>
      <c r="L26" s="50"/>
      <c r="M26" s="50"/>
      <c r="N26" s="50"/>
      <c r="O26" s="13"/>
    </row>
    <row r="27" spans="2:18" ht="21" hidden="1" customHeight="1" x14ac:dyDescent="0.3">
      <c r="B27" s="11"/>
      <c r="C27" s="77"/>
      <c r="D27" s="51"/>
      <c r="E27" s="51"/>
      <c r="F27" s="51"/>
      <c r="G27" s="51"/>
      <c r="H27" s="102" t="s">
        <v>45</v>
      </c>
      <c r="I27" s="85"/>
      <c r="J27" s="141" t="s">
        <v>46</v>
      </c>
      <c r="K27" s="142"/>
      <c r="L27" s="142"/>
      <c r="M27" s="142"/>
      <c r="N27" s="52"/>
      <c r="O27" s="13"/>
    </row>
    <row r="28" spans="2:18" ht="19.2" customHeight="1" thickBot="1" x14ac:dyDescent="0.35">
      <c r="B28" s="11"/>
      <c r="C28" s="105" t="s">
        <v>66</v>
      </c>
      <c r="D28" s="106"/>
      <c r="E28" s="109" t="s">
        <v>67</v>
      </c>
      <c r="F28" s="107"/>
      <c r="G28" s="151">
        <f>SUM(N19,N24)</f>
        <v>0</v>
      </c>
      <c r="H28" s="152"/>
      <c r="I28" s="152"/>
      <c r="J28" s="152"/>
      <c r="K28" s="152"/>
      <c r="L28" s="152"/>
      <c r="M28" s="153"/>
      <c r="N28" s="52" t="s">
        <v>37</v>
      </c>
      <c r="O28" s="13"/>
      <c r="R28" s="1"/>
    </row>
    <row r="29" spans="2:18" ht="19.2" hidden="1" customHeight="1" x14ac:dyDescent="0.3">
      <c r="B29" s="11"/>
      <c r="C29" s="77"/>
      <c r="D29" s="53" t="s">
        <v>38</v>
      </c>
      <c r="E29" s="108" t="s">
        <v>47</v>
      </c>
      <c r="F29" s="87" t="s">
        <v>62</v>
      </c>
      <c r="G29" s="103">
        <f>G28</f>
        <v>0</v>
      </c>
      <c r="H29" s="104">
        <v>0</v>
      </c>
      <c r="I29" s="58"/>
      <c r="J29" s="143">
        <f>SUM(G29*H29,G29)</f>
        <v>0</v>
      </c>
      <c r="K29" s="144"/>
      <c r="L29" s="144"/>
      <c r="M29" s="144"/>
      <c r="N29" s="52"/>
      <c r="O29" s="13"/>
    </row>
    <row r="30" spans="2:18" ht="19.2" hidden="1" customHeight="1" x14ac:dyDescent="0.3">
      <c r="B30" s="11"/>
      <c r="C30" s="77"/>
      <c r="D30" s="54" t="s">
        <v>40</v>
      </c>
      <c r="E30" s="55" t="s">
        <v>39</v>
      </c>
      <c r="F30" s="87" t="s">
        <v>62</v>
      </c>
      <c r="G30" s="56">
        <f>J29</f>
        <v>0</v>
      </c>
      <c r="H30" s="57">
        <v>0</v>
      </c>
      <c r="I30" s="58"/>
      <c r="J30" s="145">
        <f>SUM(G30*H30,G30)</f>
        <v>0</v>
      </c>
      <c r="K30" s="146"/>
      <c r="L30" s="146"/>
      <c r="M30" s="146"/>
      <c r="N30" s="52"/>
      <c r="O30" s="16"/>
    </row>
    <row r="31" spans="2:18" ht="22.2" hidden="1" customHeight="1" x14ac:dyDescent="0.3">
      <c r="B31" s="11"/>
      <c r="C31" s="77"/>
      <c r="D31" s="147" t="s">
        <v>41</v>
      </c>
      <c r="E31" s="148"/>
      <c r="F31" s="88"/>
      <c r="G31" s="59"/>
      <c r="H31" s="86"/>
      <c r="I31" s="60"/>
      <c r="J31" s="149">
        <f>SUM(J29:M30,G28,J29,J30)</f>
        <v>0</v>
      </c>
      <c r="K31" s="150"/>
      <c r="L31" s="150"/>
      <c r="M31" s="150"/>
      <c r="N31" s="52"/>
      <c r="O31" s="13"/>
    </row>
    <row r="32" spans="2:18" ht="15.6" x14ac:dyDescent="0.3">
      <c r="B32" s="11"/>
      <c r="C32" s="77"/>
      <c r="D32" s="15"/>
      <c r="E32" s="15"/>
      <c r="F32" s="15"/>
      <c r="G32" s="15"/>
      <c r="H32" s="15"/>
      <c r="I32" s="15"/>
      <c r="J32" s="15"/>
      <c r="K32" s="15"/>
      <c r="L32" s="15"/>
      <c r="M32" s="15"/>
      <c r="N32" s="12"/>
      <c r="O32" s="13"/>
    </row>
    <row r="33" spans="2:17" ht="17.399999999999999" x14ac:dyDescent="0.3">
      <c r="B33" s="11"/>
      <c r="C33" s="115" t="s">
        <v>68</v>
      </c>
      <c r="D33" s="116"/>
      <c r="E33" s="116"/>
      <c r="F33" s="116"/>
      <c r="G33" s="116"/>
      <c r="H33" s="116"/>
      <c r="I33" s="116"/>
      <c r="J33" s="116"/>
      <c r="K33" s="116"/>
      <c r="L33" s="116"/>
      <c r="M33" s="116"/>
      <c r="N33" s="117"/>
      <c r="O33" s="13"/>
    </row>
    <row r="34" spans="2:17" ht="15.6" x14ac:dyDescent="0.3">
      <c r="B34" s="11"/>
      <c r="C34" s="77"/>
      <c r="D34" s="15"/>
      <c r="E34" s="15"/>
      <c r="F34" s="15"/>
      <c r="G34" s="15"/>
      <c r="H34" s="15"/>
      <c r="I34" s="15"/>
      <c r="J34" s="15"/>
      <c r="K34" s="15"/>
      <c r="L34" s="15"/>
      <c r="M34" s="15"/>
      <c r="N34" s="12"/>
      <c r="O34" s="13"/>
    </row>
    <row r="35" spans="2:17" ht="37.200000000000003" customHeight="1" x14ac:dyDescent="0.3">
      <c r="B35" s="11"/>
      <c r="C35" s="118" t="s">
        <v>48</v>
      </c>
      <c r="D35" s="119"/>
      <c r="E35" s="119"/>
      <c r="F35" s="119"/>
      <c r="G35" s="119"/>
      <c r="H35" s="119"/>
      <c r="I35" s="119"/>
      <c r="J35" s="119"/>
      <c r="K35" s="119"/>
      <c r="L35" s="119"/>
      <c r="M35" s="119"/>
      <c r="N35" s="120"/>
      <c r="O35" s="13"/>
    </row>
    <row r="36" spans="2:17" ht="58.95" customHeight="1" x14ac:dyDescent="0.3">
      <c r="B36" s="11"/>
      <c r="C36" s="118" t="s">
        <v>42</v>
      </c>
      <c r="D36" s="119"/>
      <c r="E36" s="119"/>
      <c r="F36" s="119"/>
      <c r="G36" s="119"/>
      <c r="H36" s="119"/>
      <c r="I36" s="119"/>
      <c r="J36" s="119"/>
      <c r="K36" s="119"/>
      <c r="L36" s="119"/>
      <c r="M36" s="119"/>
      <c r="N36" s="120"/>
      <c r="O36" s="13"/>
      <c r="Q36" s="71"/>
    </row>
    <row r="37" spans="2:17" ht="67.8" customHeight="1" x14ac:dyDescent="0.3">
      <c r="B37" s="11"/>
      <c r="C37" s="118" t="s">
        <v>69</v>
      </c>
      <c r="D37" s="127"/>
      <c r="E37" s="127"/>
      <c r="F37" s="127"/>
      <c r="G37" s="127"/>
      <c r="H37" s="127"/>
      <c r="I37" s="127"/>
      <c r="J37" s="127"/>
      <c r="K37" s="127"/>
      <c r="L37" s="127"/>
      <c r="M37" s="127"/>
      <c r="N37" s="140"/>
      <c r="O37" s="13"/>
    </row>
    <row r="38" spans="2:17" ht="34.200000000000003" customHeight="1" x14ac:dyDescent="0.3">
      <c r="B38" s="11"/>
      <c r="C38" s="118" t="s">
        <v>70</v>
      </c>
      <c r="D38" s="119"/>
      <c r="E38" s="119"/>
      <c r="F38" s="119"/>
      <c r="G38" s="119"/>
      <c r="H38" s="119"/>
      <c r="I38" s="119"/>
      <c r="J38" s="119"/>
      <c r="K38" s="119"/>
      <c r="L38" s="119"/>
      <c r="M38" s="119"/>
      <c r="N38" s="120"/>
      <c r="O38" s="13"/>
    </row>
    <row r="39" spans="2:17" ht="28.2" customHeight="1" x14ac:dyDescent="0.3">
      <c r="B39" s="11"/>
      <c r="C39" s="118" t="s">
        <v>65</v>
      </c>
      <c r="D39" s="127"/>
      <c r="E39" s="127"/>
      <c r="F39" s="127"/>
      <c r="G39" s="127"/>
      <c r="H39" s="127"/>
      <c r="I39" s="127"/>
      <c r="J39" s="127"/>
      <c r="K39" s="127"/>
      <c r="L39" s="127"/>
      <c r="M39" s="127"/>
      <c r="N39" s="101"/>
      <c r="O39" s="13"/>
    </row>
    <row r="40" spans="2:17" s="66" customFormat="1" ht="21" hidden="1" customHeight="1" x14ac:dyDescent="0.3">
      <c r="B40" s="64"/>
      <c r="C40" s="121" t="s">
        <v>52</v>
      </c>
      <c r="D40" s="122"/>
      <c r="E40" s="122"/>
      <c r="F40" s="122"/>
      <c r="G40" s="122"/>
      <c r="H40" s="122"/>
      <c r="I40" s="122"/>
      <c r="J40" s="122"/>
      <c r="K40" s="122"/>
      <c r="L40" s="122"/>
      <c r="M40" s="122"/>
      <c r="N40" s="123"/>
      <c r="O40" s="65"/>
    </row>
    <row r="41" spans="2:17" s="66" customFormat="1" ht="21" hidden="1" customHeight="1" x14ac:dyDescent="0.3">
      <c r="B41" s="67"/>
      <c r="C41" s="124" t="s">
        <v>51</v>
      </c>
      <c r="D41" s="125"/>
      <c r="E41" s="125"/>
      <c r="F41" s="125"/>
      <c r="G41" s="125"/>
      <c r="H41" s="125"/>
      <c r="I41" s="125"/>
      <c r="J41" s="125"/>
      <c r="K41" s="125"/>
      <c r="L41" s="125"/>
      <c r="M41" s="125"/>
      <c r="N41" s="126"/>
      <c r="O41" s="65"/>
    </row>
    <row r="42" spans="2:17" ht="74.400000000000006" hidden="1" customHeight="1" x14ac:dyDescent="0.3">
      <c r="B42" s="11"/>
      <c r="C42" s="128" t="s">
        <v>53</v>
      </c>
      <c r="D42" s="129"/>
      <c r="E42" s="130" t="s">
        <v>55</v>
      </c>
      <c r="F42" s="81"/>
      <c r="G42" s="132" t="s">
        <v>57</v>
      </c>
      <c r="H42" s="133"/>
      <c r="I42" s="133"/>
      <c r="J42" s="133"/>
      <c r="K42" s="133"/>
      <c r="L42" s="133"/>
      <c r="M42" s="133"/>
      <c r="N42" s="134"/>
      <c r="O42" s="13"/>
    </row>
    <row r="43" spans="2:17" ht="71.400000000000006" hidden="1" customHeight="1" x14ac:dyDescent="0.3">
      <c r="B43" s="11"/>
      <c r="C43" s="135" t="s">
        <v>54</v>
      </c>
      <c r="D43" s="136"/>
      <c r="E43" s="131"/>
      <c r="F43" s="82"/>
      <c r="G43" s="137" t="s">
        <v>58</v>
      </c>
      <c r="H43" s="138"/>
      <c r="I43" s="138"/>
      <c r="J43" s="138"/>
      <c r="K43" s="138"/>
      <c r="L43" s="138"/>
      <c r="M43" s="138"/>
      <c r="N43" s="139"/>
      <c r="O43" s="13"/>
    </row>
    <row r="44" spans="2:17" ht="22.95" customHeight="1" x14ac:dyDescent="0.3">
      <c r="B44" s="11"/>
      <c r="C44" s="17"/>
      <c r="D44" s="18"/>
      <c r="E44" s="17"/>
      <c r="F44" s="17"/>
      <c r="G44" s="12"/>
      <c r="H44" s="12"/>
      <c r="I44" s="12"/>
      <c r="J44" s="12"/>
      <c r="K44" s="12"/>
      <c r="L44" s="12"/>
      <c r="M44" s="12"/>
      <c r="N44" s="12"/>
      <c r="O44" s="13"/>
    </row>
    <row r="45" spans="2:17" ht="14.4" customHeight="1" thickBot="1" x14ac:dyDescent="0.35">
      <c r="B45" s="11"/>
      <c r="C45" s="17"/>
      <c r="D45" s="18"/>
      <c r="E45" s="19" t="s">
        <v>50</v>
      </c>
      <c r="F45" s="19"/>
      <c r="G45" s="12"/>
      <c r="H45" s="12"/>
      <c r="I45" s="12"/>
      <c r="J45" s="19" t="s">
        <v>49</v>
      </c>
      <c r="K45" s="12"/>
      <c r="L45" s="12"/>
      <c r="M45" s="12"/>
      <c r="N45" s="12"/>
      <c r="O45" s="13"/>
    </row>
    <row r="46" spans="2:17" ht="22.95" customHeight="1" thickBot="1" x14ac:dyDescent="0.35">
      <c r="B46" s="11"/>
      <c r="C46" s="17"/>
      <c r="D46" s="18"/>
      <c r="E46" s="63"/>
      <c r="F46" s="61"/>
      <c r="G46" s="12"/>
      <c r="H46" s="12"/>
      <c r="I46" s="12"/>
      <c r="J46" s="112"/>
      <c r="K46" s="113"/>
      <c r="L46" s="113"/>
      <c r="M46" s="113"/>
      <c r="N46" s="114"/>
      <c r="O46" s="13"/>
    </row>
    <row r="47" spans="2:17" ht="15" customHeight="1" x14ac:dyDescent="0.3">
      <c r="B47" s="11"/>
      <c r="C47" s="17"/>
      <c r="D47" s="18"/>
      <c r="E47" s="17"/>
      <c r="F47" s="17"/>
      <c r="G47" s="12"/>
      <c r="H47" s="12"/>
      <c r="I47" s="12"/>
      <c r="J47" s="61"/>
      <c r="K47" s="12"/>
      <c r="L47" s="12"/>
      <c r="M47" s="12"/>
      <c r="N47" s="12"/>
      <c r="O47" s="13"/>
    </row>
    <row r="48" spans="2:17" ht="15" thickBot="1" x14ac:dyDescent="0.35">
      <c r="B48" s="11"/>
      <c r="C48" s="74"/>
      <c r="D48" s="12"/>
      <c r="E48" s="19" t="s">
        <v>43</v>
      </c>
      <c r="F48" s="19"/>
      <c r="G48" s="12"/>
      <c r="H48" s="12"/>
      <c r="I48" s="12"/>
      <c r="J48" s="19" t="s">
        <v>44</v>
      </c>
      <c r="K48" s="12"/>
      <c r="L48" s="12"/>
      <c r="M48" s="12"/>
      <c r="N48" s="12"/>
      <c r="O48" s="13"/>
    </row>
    <row r="49" spans="2:15" ht="25.2" customHeight="1" thickBot="1" x14ac:dyDescent="0.35">
      <c r="B49" s="11"/>
      <c r="C49" s="74"/>
      <c r="D49" s="12"/>
      <c r="E49" s="63"/>
      <c r="F49" s="61"/>
      <c r="G49" s="12"/>
      <c r="H49" s="12"/>
      <c r="I49" s="12"/>
      <c r="J49" s="63"/>
      <c r="K49" s="12"/>
      <c r="L49" s="12"/>
      <c r="M49" s="12"/>
      <c r="N49" s="12"/>
      <c r="O49" s="13"/>
    </row>
    <row r="50" spans="2:15" ht="15" thickBot="1" x14ac:dyDescent="0.35">
      <c r="B50" s="20"/>
      <c r="C50" s="78"/>
      <c r="D50" s="21"/>
      <c r="E50" s="21"/>
      <c r="F50" s="21"/>
      <c r="G50" s="21"/>
      <c r="H50" s="21"/>
      <c r="I50" s="21"/>
      <c r="J50" s="21"/>
      <c r="K50" s="21"/>
      <c r="L50" s="21"/>
      <c r="M50" s="21"/>
      <c r="N50" s="21"/>
      <c r="O50" s="22"/>
    </row>
    <row r="52" spans="2:15" x14ac:dyDescent="0.3">
      <c r="I52" s="3"/>
    </row>
  </sheetData>
  <sheetProtection algorithmName="SHA-512" hashValue="HdmwrWpXRbhEu74wHZ5sE9610wNzV/0tiGDxFuVjHRuflmUCT92FqkPmdfOgZQSKJg0ilDP1Z5Nrz7+jO0XSIg==" saltValue="tTAxo9aJb8XvJf2jIkrSuw==" spinCount="100000" sheet="1" objects="1" scenarios="1" selectLockedCells="1"/>
  <mergeCells count="27">
    <mergeCell ref="C3:E3"/>
    <mergeCell ref="C4:E4"/>
    <mergeCell ref="C5:D5"/>
    <mergeCell ref="C11:E14"/>
    <mergeCell ref="F11:N11"/>
    <mergeCell ref="F12:F14"/>
    <mergeCell ref="G14:N14"/>
    <mergeCell ref="J27:M27"/>
    <mergeCell ref="J29:M29"/>
    <mergeCell ref="J30:M30"/>
    <mergeCell ref="D31:E31"/>
    <mergeCell ref="J31:M31"/>
    <mergeCell ref="G28:M28"/>
    <mergeCell ref="J46:N46"/>
    <mergeCell ref="C33:N33"/>
    <mergeCell ref="C35:N35"/>
    <mergeCell ref="C36:N36"/>
    <mergeCell ref="C38:N38"/>
    <mergeCell ref="C40:N40"/>
    <mergeCell ref="C41:N41"/>
    <mergeCell ref="C39:M39"/>
    <mergeCell ref="C42:D42"/>
    <mergeCell ref="E42:E43"/>
    <mergeCell ref="G42:N42"/>
    <mergeCell ref="C43:D43"/>
    <mergeCell ref="G43:N43"/>
    <mergeCell ref="C37:N37"/>
  </mergeCells>
  <conditionalFormatting sqref="F16">
    <cfRule type="expression" dxfId="2" priority="1">
      <formula>"F16&gt;=G16"</formula>
    </cfRule>
    <cfRule type="cellIs" dxfId="1" priority="2" operator="lessThan">
      <formula>$G$16</formula>
    </cfRule>
    <cfRule type="cellIs" dxfId="0" priority="3" operator="lessThan">
      <formula>$F$16</formula>
    </cfRule>
  </conditionalFormatting>
  <hyperlinks>
    <hyperlink ref="C40" r:id="rId1" xr:uid="{00000000-0004-0000-0000-000001000000}"/>
    <hyperlink ref="C41" r:id="rId2" xr:uid="{00000000-0004-0000-0000-000000000000}"/>
  </hyperlinks>
  <printOptions horizontalCentered="1" verticalCentered="1"/>
  <pageMargins left="0.23622047244094491" right="0.23622047244094491" top="0.74803149606299213" bottom="0.74803149606299213" header="0.31496062992125984" footer="0.31496062992125984"/>
  <pageSetup paperSize="9" scale="72"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Pricing Schedule - (Bid Copy)</vt:lpstr>
      <vt:lpstr>'Pricing Schedule - (Bid Copy)'!Print_Area</vt:lpstr>
    </vt:vector>
  </TitlesOfParts>
  <Company>Western Cape Government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Arendse</dc:creator>
  <cp:lastModifiedBy>Wendy Arendse</cp:lastModifiedBy>
  <cp:lastPrinted>2026-06-11T10:27:29Z</cp:lastPrinted>
  <dcterms:created xsi:type="dcterms:W3CDTF">2026-04-20T12:40:17Z</dcterms:created>
  <dcterms:modified xsi:type="dcterms:W3CDTF">2026-07-20T11:15:06Z</dcterms:modified>
</cp:coreProperties>
</file>