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kom-my.sharepoint.com/personal/sayedma_eskom_co_za/Documents/Desktop/OSC Tender Pack/"/>
    </mc:Choice>
  </mc:AlternateContent>
  <xr:revisionPtr revIDLastSave="0" documentId="8_{3DE64C02-F866-4CB3-8F39-F5AF30134AD7}" xr6:coauthVersionLast="47" xr6:coauthVersionMax="47" xr10:uidLastSave="{00000000-0000-0000-0000-000000000000}"/>
  <bookViews>
    <workbookView xWindow="-110" yWindow="-110" windowWidth="19420" windowHeight="10300" tabRatio="780" firstSheet="3" activeTab="5" xr2:uid="{A56EC622-6C04-4C05-BAC1-20C68CC920CF}"/>
  </bookViews>
  <sheets>
    <sheet name="Rates 3 (2)" sheetId="39" state="hidden" r:id="rId1"/>
    <sheet name="Rates 1" sheetId="34" state="hidden" r:id="rId2"/>
    <sheet name="Rates 2" sheetId="33" state="hidden" r:id="rId3"/>
    <sheet name="Rates 3" sheetId="6" r:id="rId4"/>
    <sheet name="Component Service Cost" sheetId="4" r:id="rId5"/>
    <sheet name=" (1) HP Rotor" sheetId="8" r:id="rId6"/>
    <sheet name="(2) Over speed trip stub shaft" sheetId="9" r:id="rId7"/>
    <sheet name="(3)Replace steam inlet sleeves" sheetId="7" r:id="rId8"/>
    <sheet name="(4)HP Inner casing" sheetId="10" r:id="rId9"/>
    <sheet name="(5) HP Diap" sheetId="11" r:id="rId10"/>
    <sheet name="(6) IP Rotor" sheetId="12" r:id="rId11"/>
    <sheet name="(7) IP Inner Casing" sheetId="13" r:id="rId12"/>
    <sheet name="(8)IP Nozzle" sheetId="14" r:id="rId13"/>
    <sheet name="(9) IP Diaph" sheetId="15" r:id="rId14"/>
    <sheet name="(10) LP Rotor" sheetId="16" r:id="rId15"/>
    <sheet name="(11) BFPT Rotor" sheetId="17" r:id="rId16"/>
    <sheet name="(12)BFPT Diap" sheetId="18" r:id="rId17"/>
    <sheet name="(13) NRV Disc Arm" sheetId="19" r:id="rId18"/>
    <sheet name="(14) Sandwich Plates" sheetId="20" r:id="rId19"/>
    <sheet name="(15) OSM Coupling Work" sheetId="21" r:id="rId20"/>
    <sheet name="(16)Gen Rotor" sheetId="22" r:id="rId21"/>
    <sheet name="(17) Gen Stator" sheetId="23" r:id="rId22"/>
    <sheet name="(18) Gen Main Exciter Rotor" sheetId="24" r:id="rId23"/>
    <sheet name="(19) Gen PMG Rotor" sheetId="25" r:id="rId24"/>
    <sheet name="Pre-assembly Arnot-Kriel (HP)" sheetId="26" r:id="rId25"/>
    <sheet name="Pre-assembly (GEC) M-T-D (HP)" sheetId="27" r:id="rId26"/>
    <sheet name="Pre-assembly (GEC) M-T-D (IP)" sheetId="28" r:id="rId27"/>
    <sheet name="Pre-assembly (MAN) L-M-M (HP)" sheetId="29" r:id="rId28"/>
    <sheet name="Pre-assembly (MAN) L-M-M (IP)" sheetId="30" r:id="rId29"/>
    <sheet name="Pre-assembly Siemens (Ken) HP" sheetId="31" r:id="rId30"/>
    <sheet name="Pre-assembly Siemens (Ken) IP" sheetId="32" r:id="rId31"/>
    <sheet name="Specialist" sheetId="35" r:id="rId32"/>
    <sheet name="Bladder" sheetId="36" r:id="rId33"/>
    <sheet name="TFA" sheetId="37" r:id="rId34"/>
    <sheet name="Winder" sheetId="38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33" l="1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D32" i="33"/>
  <c r="E32" i="33"/>
  <c r="F32" i="33"/>
  <c r="G32" i="33"/>
  <c r="H32" i="33"/>
  <c r="I32" i="33"/>
  <c r="J32" i="33"/>
  <c r="K32" i="33"/>
  <c r="L32" i="33"/>
  <c r="M32" i="33"/>
  <c r="N32" i="33"/>
  <c r="O32" i="33"/>
  <c r="P32" i="33"/>
  <c r="Q32" i="33"/>
  <c r="D33" i="33"/>
  <c r="E33" i="33"/>
  <c r="F33" i="33"/>
  <c r="G33" i="33"/>
  <c r="H33" i="33"/>
  <c r="I33" i="33"/>
  <c r="J33" i="33"/>
  <c r="K33" i="33"/>
  <c r="L33" i="33"/>
  <c r="M33" i="33"/>
  <c r="N33" i="33"/>
  <c r="O33" i="33"/>
  <c r="P33" i="33"/>
  <c r="Q33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D35" i="33"/>
  <c r="E35" i="33"/>
  <c r="F35" i="33"/>
  <c r="G35" i="33"/>
  <c r="H35" i="33"/>
  <c r="I35" i="33"/>
  <c r="J35" i="33"/>
  <c r="K35" i="33"/>
  <c r="L35" i="33"/>
  <c r="M35" i="33"/>
  <c r="N35" i="33"/>
  <c r="O35" i="33"/>
  <c r="P35" i="33"/>
  <c r="Q35" i="33"/>
  <c r="D36" i="33"/>
  <c r="E36" i="33"/>
  <c r="F36" i="33"/>
  <c r="G36" i="33"/>
  <c r="H36" i="33"/>
  <c r="I36" i="33"/>
  <c r="J36" i="33"/>
  <c r="K36" i="33"/>
  <c r="L36" i="33"/>
  <c r="M36" i="33"/>
  <c r="N36" i="33"/>
  <c r="O36" i="33"/>
  <c r="P36" i="33"/>
  <c r="Q36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D38" i="33"/>
  <c r="E38" i="33"/>
  <c r="F38" i="33"/>
  <c r="G38" i="33"/>
  <c r="H38" i="33"/>
  <c r="I38" i="33"/>
  <c r="J38" i="33"/>
  <c r="K38" i="33"/>
  <c r="L38" i="33"/>
  <c r="M38" i="33"/>
  <c r="N38" i="33"/>
  <c r="O38" i="33"/>
  <c r="P38" i="33"/>
  <c r="Q38" i="33"/>
  <c r="D39" i="33"/>
  <c r="E39" i="33"/>
  <c r="F39" i="33"/>
  <c r="G39" i="33"/>
  <c r="H39" i="33"/>
  <c r="I39" i="33"/>
  <c r="J39" i="33"/>
  <c r="K39" i="33"/>
  <c r="L39" i="33"/>
  <c r="M39" i="33"/>
  <c r="N39" i="33"/>
  <c r="O39" i="33"/>
  <c r="P39" i="33"/>
  <c r="Q39" i="33"/>
  <c r="D40" i="33"/>
  <c r="E40" i="33"/>
  <c r="F40" i="33"/>
  <c r="G40" i="33"/>
  <c r="H40" i="33"/>
  <c r="I40" i="33"/>
  <c r="J40" i="33"/>
  <c r="K40" i="33"/>
  <c r="L40" i="33"/>
  <c r="M40" i="33"/>
  <c r="N40" i="33"/>
  <c r="O40" i="33"/>
  <c r="P40" i="33"/>
  <c r="Q40" i="33"/>
  <c r="D41" i="33"/>
  <c r="E41" i="33"/>
  <c r="F41" i="33"/>
  <c r="G41" i="33"/>
  <c r="H41" i="33"/>
  <c r="I41" i="33"/>
  <c r="J41" i="33"/>
  <c r="K41" i="33"/>
  <c r="L41" i="33"/>
  <c r="M41" i="33"/>
  <c r="N41" i="33"/>
  <c r="O41" i="33"/>
  <c r="P41" i="33"/>
  <c r="Q41" i="33"/>
  <c r="D42" i="33"/>
  <c r="E42" i="33"/>
  <c r="F42" i="33"/>
  <c r="G42" i="33"/>
  <c r="H42" i="33"/>
  <c r="I42" i="33"/>
  <c r="J42" i="33"/>
  <c r="K42" i="33"/>
  <c r="L42" i="33"/>
  <c r="M42" i="33"/>
  <c r="N42" i="33"/>
  <c r="O42" i="33"/>
  <c r="P42" i="33"/>
  <c r="Q42" i="33"/>
  <c r="C34" i="33"/>
  <c r="C35" i="33"/>
  <c r="C36" i="33"/>
  <c r="C37" i="33"/>
  <c r="C38" i="33"/>
  <c r="C39" i="33"/>
  <c r="C40" i="33"/>
  <c r="C41" i="33"/>
  <c r="C42" i="33"/>
  <c r="C31" i="33"/>
  <c r="C32" i="33"/>
  <c r="C33" i="33"/>
  <c r="D38" i="34"/>
  <c r="E38" i="34"/>
  <c r="F38" i="34"/>
  <c r="G38" i="34"/>
  <c r="D37" i="34"/>
  <c r="E37" i="34"/>
  <c r="F37" i="34"/>
  <c r="G37" i="34"/>
  <c r="D36" i="34"/>
  <c r="E36" i="34"/>
  <c r="F36" i="34"/>
  <c r="G36" i="34"/>
  <c r="D35" i="34"/>
  <c r="E35" i="34"/>
  <c r="F35" i="34"/>
  <c r="G35" i="34"/>
  <c r="D34" i="34"/>
  <c r="E34" i="34"/>
  <c r="F34" i="34"/>
  <c r="G34" i="34"/>
  <c r="D33" i="34"/>
  <c r="E33" i="34"/>
  <c r="F33" i="34"/>
  <c r="G33" i="34"/>
  <c r="D32" i="34"/>
  <c r="E32" i="34"/>
  <c r="F32" i="34"/>
  <c r="G32" i="34"/>
  <c r="D31" i="34"/>
  <c r="E31" i="34"/>
  <c r="F31" i="34"/>
  <c r="G31" i="34"/>
  <c r="I29" i="4"/>
  <c r="K29" i="4" s="1"/>
  <c r="M29" i="4" s="1"/>
  <c r="O29" i="4" s="1"/>
  <c r="I30" i="4"/>
  <c r="K30" i="4" s="1"/>
  <c r="M30" i="4" s="1"/>
  <c r="O30" i="4" s="1"/>
  <c r="I31" i="4"/>
  <c r="K31" i="4" s="1"/>
  <c r="M31" i="4" s="1"/>
  <c r="O31" i="4" s="1"/>
  <c r="I32" i="4"/>
  <c r="K32" i="4" s="1"/>
  <c r="M32" i="4" s="1"/>
  <c r="O32" i="4" s="1"/>
  <c r="I33" i="4"/>
  <c r="K33" i="4" s="1"/>
  <c r="M33" i="4" s="1"/>
  <c r="O33" i="4" s="1"/>
  <c r="K4" i="4"/>
  <c r="M4" i="4" s="1"/>
  <c r="O4" i="4" s="1"/>
  <c r="K5" i="4"/>
  <c r="M5" i="4" s="1"/>
  <c r="O5" i="4" s="1"/>
  <c r="K6" i="4"/>
  <c r="M6" i="4" s="1"/>
  <c r="O6" i="4" s="1"/>
  <c r="I28" i="4"/>
  <c r="K28" i="4" s="1"/>
  <c r="M28" i="4" s="1"/>
  <c r="O28" i="4" s="1"/>
  <c r="I4" i="4"/>
  <c r="I5" i="4"/>
  <c r="I6" i="4"/>
  <c r="I7" i="4"/>
  <c r="K7" i="4" s="1"/>
  <c r="M7" i="4" s="1"/>
  <c r="O7" i="4" s="1"/>
  <c r="I8" i="4"/>
  <c r="K8" i="4" s="1"/>
  <c r="M8" i="4" s="1"/>
  <c r="O8" i="4" s="1"/>
  <c r="I9" i="4"/>
  <c r="K9" i="4" s="1"/>
  <c r="M9" i="4" s="1"/>
  <c r="O9" i="4" s="1"/>
  <c r="I10" i="4"/>
  <c r="K10" i="4" s="1"/>
  <c r="M10" i="4" s="1"/>
  <c r="O10" i="4" s="1"/>
  <c r="I11" i="4"/>
  <c r="K11" i="4" s="1"/>
  <c r="M11" i="4" s="1"/>
  <c r="O11" i="4" s="1"/>
  <c r="I12" i="4"/>
  <c r="K12" i="4" s="1"/>
  <c r="M12" i="4" s="1"/>
  <c r="O12" i="4" s="1"/>
  <c r="I13" i="4"/>
  <c r="K13" i="4" s="1"/>
  <c r="M13" i="4" s="1"/>
  <c r="O13" i="4" s="1"/>
  <c r="I14" i="4"/>
  <c r="K14" i="4" s="1"/>
  <c r="M14" i="4" s="1"/>
  <c r="O14" i="4" s="1"/>
  <c r="I15" i="4"/>
  <c r="K15" i="4" s="1"/>
  <c r="M15" i="4" s="1"/>
  <c r="O15" i="4" s="1"/>
  <c r="I16" i="4"/>
  <c r="K16" i="4" s="1"/>
  <c r="M16" i="4" s="1"/>
  <c r="O16" i="4" s="1"/>
  <c r="I17" i="4"/>
  <c r="K17" i="4" s="1"/>
  <c r="M17" i="4" s="1"/>
  <c r="O17" i="4" s="1"/>
  <c r="I18" i="4"/>
  <c r="K18" i="4" s="1"/>
  <c r="M18" i="4" s="1"/>
  <c r="O18" i="4" s="1"/>
  <c r="I19" i="4"/>
  <c r="K19" i="4" s="1"/>
  <c r="M19" i="4" s="1"/>
  <c r="O19" i="4" s="1"/>
  <c r="I20" i="4"/>
  <c r="K20" i="4" s="1"/>
  <c r="M20" i="4" s="1"/>
  <c r="O20" i="4" s="1"/>
  <c r="I21" i="4"/>
  <c r="K21" i="4" s="1"/>
  <c r="M21" i="4" s="1"/>
  <c r="O21" i="4" s="1"/>
  <c r="I22" i="4"/>
  <c r="K22" i="4" s="1"/>
  <c r="M22" i="4" s="1"/>
  <c r="O22" i="4" s="1"/>
  <c r="I23" i="4"/>
  <c r="K23" i="4" s="1"/>
  <c r="M23" i="4" s="1"/>
  <c r="O23" i="4" s="1"/>
  <c r="I24" i="4"/>
  <c r="K24" i="4" s="1"/>
  <c r="M24" i="4" s="1"/>
  <c r="O24" i="4" s="1"/>
  <c r="I25" i="4"/>
  <c r="K25" i="4" s="1"/>
  <c r="M25" i="4" s="1"/>
  <c r="O25" i="4" s="1"/>
  <c r="I26" i="4"/>
  <c r="K26" i="4" s="1"/>
  <c r="M26" i="4" s="1"/>
  <c r="O26" i="4" s="1"/>
  <c r="I27" i="4"/>
  <c r="K27" i="4" s="1"/>
  <c r="M27" i="4" s="1"/>
  <c r="O27" i="4" s="1"/>
  <c r="I3" i="4"/>
  <c r="K3" i="4" s="1"/>
  <c r="M3" i="4" s="1"/>
  <c r="O3" i="4" s="1"/>
  <c r="C4" i="39" l="1"/>
  <c r="D4" i="39"/>
  <c r="E4" i="39"/>
  <c r="F4" i="39"/>
  <c r="G4" i="39"/>
  <c r="H4" i="39"/>
  <c r="I4" i="39"/>
  <c r="J4" i="39"/>
  <c r="K4" i="39"/>
  <c r="L4" i="39"/>
  <c r="M4" i="39"/>
  <c r="N4" i="39"/>
  <c r="O4" i="39"/>
  <c r="P4" i="39"/>
  <c r="Q4" i="39"/>
  <c r="C5" i="39"/>
  <c r="D5" i="39"/>
  <c r="E5" i="39"/>
  <c r="F5" i="39"/>
  <c r="G5" i="39"/>
  <c r="H5" i="39"/>
  <c r="I5" i="39"/>
  <c r="J5" i="39"/>
  <c r="K5" i="39"/>
  <c r="L5" i="39"/>
  <c r="M5" i="39"/>
  <c r="N5" i="39"/>
  <c r="O5" i="39"/>
  <c r="P5" i="39"/>
  <c r="Q5" i="39"/>
  <c r="C6" i="39"/>
  <c r="D6" i="39"/>
  <c r="E6" i="39"/>
  <c r="F6" i="39"/>
  <c r="G6" i="39"/>
  <c r="H6" i="39"/>
  <c r="I6" i="39"/>
  <c r="J6" i="39"/>
  <c r="K6" i="39"/>
  <c r="L6" i="39"/>
  <c r="M6" i="39"/>
  <c r="N6" i="39"/>
  <c r="O6" i="39"/>
  <c r="P6" i="39"/>
  <c r="Q6" i="39"/>
  <c r="C7" i="39"/>
  <c r="D7" i="39"/>
  <c r="E7" i="39"/>
  <c r="F7" i="39"/>
  <c r="G7" i="39"/>
  <c r="H7" i="39"/>
  <c r="I7" i="39"/>
  <c r="J7" i="39"/>
  <c r="K7" i="39"/>
  <c r="L7" i="39"/>
  <c r="M7" i="39"/>
  <c r="N7" i="39"/>
  <c r="O7" i="39"/>
  <c r="P7" i="39"/>
  <c r="Q7" i="39"/>
  <c r="C8" i="39"/>
  <c r="D8" i="39"/>
  <c r="E8" i="39"/>
  <c r="F8" i="39"/>
  <c r="G8" i="39"/>
  <c r="H8" i="39"/>
  <c r="I8" i="39"/>
  <c r="J8" i="39"/>
  <c r="K8" i="39"/>
  <c r="L8" i="39"/>
  <c r="M8" i="39"/>
  <c r="N8" i="39"/>
  <c r="O8" i="39"/>
  <c r="P8" i="39"/>
  <c r="Q8" i="39"/>
  <c r="C9" i="39"/>
  <c r="D9" i="39"/>
  <c r="E9" i="39"/>
  <c r="F9" i="39"/>
  <c r="G9" i="39"/>
  <c r="H9" i="39"/>
  <c r="I9" i="39"/>
  <c r="J9" i="39"/>
  <c r="K9" i="39"/>
  <c r="L9" i="39"/>
  <c r="M9" i="39"/>
  <c r="N9" i="39"/>
  <c r="O9" i="39"/>
  <c r="P9" i="39"/>
  <c r="Q9" i="39"/>
  <c r="C10" i="39"/>
  <c r="D10" i="39"/>
  <c r="E10" i="39"/>
  <c r="F10" i="39"/>
  <c r="G10" i="39"/>
  <c r="H10" i="39"/>
  <c r="I10" i="39"/>
  <c r="J10" i="39"/>
  <c r="K10" i="39"/>
  <c r="L10" i="39"/>
  <c r="M10" i="39"/>
  <c r="N10" i="39"/>
  <c r="O10" i="39"/>
  <c r="P10" i="39"/>
  <c r="Q10" i="39"/>
  <c r="C11" i="39"/>
  <c r="D11" i="39"/>
  <c r="E11" i="39"/>
  <c r="F11" i="39"/>
  <c r="G11" i="39"/>
  <c r="H11" i="39"/>
  <c r="I11" i="39"/>
  <c r="J11" i="39"/>
  <c r="K11" i="39"/>
  <c r="L11" i="39"/>
  <c r="M11" i="39"/>
  <c r="N11" i="39"/>
  <c r="O11" i="39"/>
  <c r="P11" i="39"/>
  <c r="Q11" i="39"/>
  <c r="C12" i="39"/>
  <c r="D12" i="39"/>
  <c r="E12" i="39"/>
  <c r="F12" i="39"/>
  <c r="G12" i="39"/>
  <c r="H12" i="39"/>
  <c r="I12" i="39"/>
  <c r="J12" i="39"/>
  <c r="K12" i="39"/>
  <c r="L12" i="39"/>
  <c r="M12" i="39"/>
  <c r="N12" i="39"/>
  <c r="O12" i="39"/>
  <c r="P12" i="39"/>
  <c r="Q12" i="39"/>
  <c r="C13" i="39"/>
  <c r="D13" i="39"/>
  <c r="E13" i="39"/>
  <c r="F13" i="39"/>
  <c r="G13" i="39"/>
  <c r="H13" i="39"/>
  <c r="I13" i="39"/>
  <c r="J13" i="39"/>
  <c r="K13" i="39"/>
  <c r="L13" i="39"/>
  <c r="M13" i="39"/>
  <c r="N13" i="39"/>
  <c r="O13" i="39"/>
  <c r="P13" i="39"/>
  <c r="Q13" i="39"/>
  <c r="C14" i="39"/>
  <c r="D14" i="39"/>
  <c r="E14" i="39"/>
  <c r="F14" i="39"/>
  <c r="G14" i="39"/>
  <c r="H14" i="39"/>
  <c r="I14" i="39"/>
  <c r="J14" i="39"/>
  <c r="K14" i="39"/>
  <c r="L14" i="39"/>
  <c r="M14" i="39"/>
  <c r="N14" i="39"/>
  <c r="O14" i="39"/>
  <c r="P14" i="39"/>
  <c r="Q14" i="39"/>
  <c r="C15" i="39"/>
  <c r="D15" i="39"/>
  <c r="E15" i="39"/>
  <c r="F15" i="39"/>
  <c r="G15" i="39"/>
  <c r="H15" i="39"/>
  <c r="I15" i="39"/>
  <c r="J15" i="39"/>
  <c r="K15" i="39"/>
  <c r="L15" i="39"/>
  <c r="M15" i="39"/>
  <c r="N15" i="39"/>
  <c r="O15" i="39"/>
  <c r="P15" i="39"/>
  <c r="Q15" i="39"/>
  <c r="C16" i="39"/>
  <c r="D16" i="39"/>
  <c r="E16" i="39"/>
  <c r="F16" i="39"/>
  <c r="G16" i="39"/>
  <c r="H16" i="39"/>
  <c r="I16" i="39"/>
  <c r="J16" i="39"/>
  <c r="K16" i="39"/>
  <c r="L16" i="39"/>
  <c r="M16" i="39"/>
  <c r="N16" i="39"/>
  <c r="O16" i="39"/>
  <c r="P16" i="39"/>
  <c r="Q16" i="39"/>
  <c r="C17" i="39"/>
  <c r="D17" i="39"/>
  <c r="E17" i="39"/>
  <c r="F17" i="39"/>
  <c r="G17" i="39"/>
  <c r="H17" i="39"/>
  <c r="I17" i="39"/>
  <c r="J17" i="39"/>
  <c r="K17" i="39"/>
  <c r="L17" i="39"/>
  <c r="M17" i="39"/>
  <c r="N17" i="39"/>
  <c r="O17" i="39"/>
  <c r="P17" i="39"/>
  <c r="Q17" i="39"/>
  <c r="C18" i="39"/>
  <c r="D18" i="39"/>
  <c r="E18" i="39"/>
  <c r="F18" i="39"/>
  <c r="G18" i="39"/>
  <c r="H18" i="39"/>
  <c r="I18" i="39"/>
  <c r="J18" i="39"/>
  <c r="K18" i="39"/>
  <c r="L18" i="39"/>
  <c r="M18" i="39"/>
  <c r="N18" i="39"/>
  <c r="O18" i="39"/>
  <c r="P18" i="39"/>
  <c r="Q18" i="39"/>
  <c r="C19" i="39"/>
  <c r="D19" i="39"/>
  <c r="E19" i="39"/>
  <c r="F19" i="39"/>
  <c r="G19" i="39"/>
  <c r="H19" i="39"/>
  <c r="I19" i="39"/>
  <c r="J19" i="39"/>
  <c r="K19" i="39"/>
  <c r="L19" i="39"/>
  <c r="M19" i="39"/>
  <c r="N19" i="39"/>
  <c r="O19" i="39"/>
  <c r="P19" i="39"/>
  <c r="Q19" i="39"/>
  <c r="C20" i="39"/>
  <c r="D20" i="39"/>
  <c r="E20" i="39"/>
  <c r="F20" i="39"/>
  <c r="G20" i="39"/>
  <c r="H20" i="39"/>
  <c r="I20" i="39"/>
  <c r="J20" i="39"/>
  <c r="K20" i="39"/>
  <c r="L20" i="39"/>
  <c r="M20" i="39"/>
  <c r="N20" i="39"/>
  <c r="O20" i="39"/>
  <c r="P20" i="39"/>
  <c r="Q20" i="39"/>
  <c r="C21" i="39"/>
  <c r="D21" i="39"/>
  <c r="E21" i="39"/>
  <c r="F21" i="39"/>
  <c r="G21" i="39"/>
  <c r="H21" i="39"/>
  <c r="I21" i="39"/>
  <c r="J21" i="39"/>
  <c r="K21" i="39"/>
  <c r="L21" i="39"/>
  <c r="M21" i="39"/>
  <c r="N21" i="39"/>
  <c r="O21" i="39"/>
  <c r="P21" i="39"/>
  <c r="Q21" i="39"/>
  <c r="C22" i="39"/>
  <c r="D22" i="39"/>
  <c r="E22" i="39"/>
  <c r="F22" i="39"/>
  <c r="G22" i="39"/>
  <c r="H22" i="39"/>
  <c r="I22" i="39"/>
  <c r="J22" i="39"/>
  <c r="K22" i="39"/>
  <c r="L22" i="39"/>
  <c r="M22" i="39"/>
  <c r="N22" i="39"/>
  <c r="O22" i="39"/>
  <c r="P22" i="39"/>
  <c r="Q22" i="39"/>
  <c r="C23" i="39"/>
  <c r="D23" i="39"/>
  <c r="E23" i="39"/>
  <c r="F23" i="39"/>
  <c r="G23" i="39"/>
  <c r="H23" i="39"/>
  <c r="I23" i="39"/>
  <c r="J23" i="39"/>
  <c r="K23" i="39"/>
  <c r="L23" i="39"/>
  <c r="M23" i="39"/>
  <c r="N23" i="39"/>
  <c r="O23" i="39"/>
  <c r="P23" i="39"/>
  <c r="Q23" i="39"/>
  <c r="C24" i="39"/>
  <c r="D24" i="39"/>
  <c r="E24" i="39"/>
  <c r="F24" i="39"/>
  <c r="G24" i="39"/>
  <c r="H24" i="39"/>
  <c r="I24" i="39"/>
  <c r="J24" i="39"/>
  <c r="K24" i="39"/>
  <c r="L24" i="39"/>
  <c r="M24" i="39"/>
  <c r="N24" i="39"/>
  <c r="O24" i="39"/>
  <c r="P24" i="39"/>
  <c r="Q24" i="39"/>
  <c r="C25" i="39"/>
  <c r="D25" i="39"/>
  <c r="E25" i="39"/>
  <c r="F25" i="39"/>
  <c r="G25" i="39"/>
  <c r="H25" i="39"/>
  <c r="I25" i="39"/>
  <c r="J25" i="39"/>
  <c r="K25" i="39"/>
  <c r="L25" i="39"/>
  <c r="M25" i="39"/>
  <c r="N25" i="39"/>
  <c r="O25" i="39"/>
  <c r="P25" i="39"/>
  <c r="Q25" i="39"/>
  <c r="C26" i="39"/>
  <c r="D26" i="39"/>
  <c r="E26" i="39"/>
  <c r="F26" i="39"/>
  <c r="G26" i="39"/>
  <c r="H26" i="39"/>
  <c r="I26" i="39"/>
  <c r="J26" i="39"/>
  <c r="K26" i="39"/>
  <c r="L26" i="39"/>
  <c r="M26" i="39"/>
  <c r="N26" i="39"/>
  <c r="O26" i="39"/>
  <c r="P26" i="39"/>
  <c r="Q26" i="39"/>
  <c r="C27" i="39"/>
  <c r="D27" i="39"/>
  <c r="E27" i="39"/>
  <c r="F27" i="39"/>
  <c r="G27" i="39"/>
  <c r="H27" i="39"/>
  <c r="I27" i="39"/>
  <c r="J27" i="39"/>
  <c r="K27" i="39"/>
  <c r="L27" i="39"/>
  <c r="M27" i="39"/>
  <c r="N27" i="39"/>
  <c r="O27" i="39"/>
  <c r="P27" i="39"/>
  <c r="Q27" i="39"/>
  <c r="C28" i="39"/>
  <c r="D28" i="39"/>
  <c r="E28" i="39"/>
  <c r="F28" i="39"/>
  <c r="G28" i="39"/>
  <c r="H28" i="39"/>
  <c r="I28" i="39"/>
  <c r="J28" i="39"/>
  <c r="K28" i="39"/>
  <c r="L28" i="39"/>
  <c r="M28" i="39"/>
  <c r="N28" i="39"/>
  <c r="O28" i="39"/>
  <c r="P28" i="39"/>
  <c r="Q28" i="39"/>
  <c r="C29" i="39"/>
  <c r="D29" i="39"/>
  <c r="E29" i="39"/>
  <c r="F29" i="39"/>
  <c r="G29" i="39"/>
  <c r="H29" i="39"/>
  <c r="I29" i="39"/>
  <c r="J29" i="39"/>
  <c r="K29" i="39"/>
  <c r="L29" i="39"/>
  <c r="M29" i="39"/>
  <c r="N29" i="39"/>
  <c r="O29" i="39"/>
  <c r="P29" i="39"/>
  <c r="Q29" i="39"/>
  <c r="C30" i="39"/>
  <c r="D30" i="39"/>
  <c r="E30" i="39"/>
  <c r="F30" i="39"/>
  <c r="G30" i="39"/>
  <c r="H30" i="39"/>
  <c r="I30" i="39"/>
  <c r="J30" i="39"/>
  <c r="K30" i="39"/>
  <c r="L30" i="39"/>
  <c r="M30" i="39"/>
  <c r="N30" i="39"/>
  <c r="O30" i="39"/>
  <c r="P30" i="39"/>
  <c r="Q30" i="39"/>
  <c r="D3" i="39"/>
  <c r="E3" i="39"/>
  <c r="F3" i="39"/>
  <c r="G3" i="39"/>
  <c r="H3" i="39"/>
  <c r="I3" i="39"/>
  <c r="J3" i="39"/>
  <c r="K3" i="39"/>
  <c r="L3" i="39"/>
  <c r="M3" i="39"/>
  <c r="N3" i="39"/>
  <c r="O3" i="39"/>
  <c r="P3" i="39"/>
  <c r="Q3" i="39"/>
  <c r="C3" i="39"/>
  <c r="P29" i="4" l="1"/>
  <c r="N29" i="4"/>
  <c r="L29" i="4"/>
  <c r="J29" i="4"/>
  <c r="D7" i="38"/>
  <c r="C7" i="38"/>
  <c r="F3" i="38"/>
  <c r="G3" i="38" s="1"/>
  <c r="L3" i="38" s="1"/>
  <c r="M3" i="38" s="1"/>
  <c r="G2" i="38"/>
  <c r="J2" i="38" s="1"/>
  <c r="K2" i="38" s="1"/>
  <c r="D7" i="37"/>
  <c r="C7" i="37"/>
  <c r="F3" i="37"/>
  <c r="G3" i="37" s="1"/>
  <c r="G2" i="37"/>
  <c r="L2" i="37" s="1"/>
  <c r="M2" i="37" s="1"/>
  <c r="D7" i="36"/>
  <c r="C7" i="36"/>
  <c r="F3" i="36"/>
  <c r="G3" i="36" s="1"/>
  <c r="G2" i="36"/>
  <c r="L2" i="36" s="1"/>
  <c r="M2" i="36" s="1"/>
  <c r="D7" i="35"/>
  <c r="C7" i="35"/>
  <c r="H29" i="4"/>
  <c r="F4" i="36" l="1"/>
  <c r="G4" i="36" s="1"/>
  <c r="F4" i="37"/>
  <c r="F4" i="38"/>
  <c r="G4" i="38" s="1"/>
  <c r="H4" i="38" s="1"/>
  <c r="I4" i="38" s="1"/>
  <c r="H3" i="38"/>
  <c r="I3" i="38" s="1"/>
  <c r="J3" i="38"/>
  <c r="K3" i="38" s="1"/>
  <c r="H2" i="38"/>
  <c r="I2" i="38" s="1"/>
  <c r="L2" i="38"/>
  <c r="M2" i="38" s="1"/>
  <c r="H3" i="37"/>
  <c r="I3" i="37" s="1"/>
  <c r="J3" i="37"/>
  <c r="K3" i="37" s="1"/>
  <c r="L3" i="37"/>
  <c r="M3" i="37" s="1"/>
  <c r="J2" i="37"/>
  <c r="K2" i="37" s="1"/>
  <c r="H2" i="37"/>
  <c r="I2" i="37" s="1"/>
  <c r="L4" i="36"/>
  <c r="M4" i="36" s="1"/>
  <c r="J4" i="36"/>
  <c r="K4" i="36" s="1"/>
  <c r="H4" i="36"/>
  <c r="I4" i="36" s="1"/>
  <c r="U4" i="36" s="1"/>
  <c r="H3" i="36"/>
  <c r="I3" i="36" s="1"/>
  <c r="J3" i="36"/>
  <c r="K3" i="36" s="1"/>
  <c r="L3" i="36"/>
  <c r="M3" i="36" s="1"/>
  <c r="H2" i="36"/>
  <c r="I2" i="36" s="1"/>
  <c r="J2" i="36"/>
  <c r="K2" i="36" s="1"/>
  <c r="U2" i="38" l="1"/>
  <c r="U3" i="38"/>
  <c r="U4" i="38"/>
  <c r="F5" i="38"/>
  <c r="G5" i="38" s="1"/>
  <c r="L5" i="38" s="1"/>
  <c r="M5" i="38" s="1"/>
  <c r="U2" i="37"/>
  <c r="U3" i="37"/>
  <c r="U2" i="36"/>
  <c r="F5" i="36"/>
  <c r="G5" i="36" s="1"/>
  <c r="L5" i="36" s="1"/>
  <c r="M5" i="36" s="1"/>
  <c r="U3" i="36"/>
  <c r="G4" i="37"/>
  <c r="F5" i="37"/>
  <c r="G5" i="37" s="1"/>
  <c r="J4" i="38"/>
  <c r="K4" i="38" s="1"/>
  <c r="L4" i="38"/>
  <c r="M4" i="38" s="1"/>
  <c r="J5" i="38" l="1"/>
  <c r="K5" i="38" s="1"/>
  <c r="H5" i="38"/>
  <c r="I5" i="38" s="1"/>
  <c r="U5" i="38" s="1"/>
  <c r="U7" i="38" s="1"/>
  <c r="H5" i="36"/>
  <c r="I5" i="36" s="1"/>
  <c r="J5" i="36"/>
  <c r="K5" i="36" s="1"/>
  <c r="L5" i="37"/>
  <c r="M5" i="37" s="1"/>
  <c r="J5" i="37"/>
  <c r="K5" i="37" s="1"/>
  <c r="H5" i="37"/>
  <c r="I5" i="37" s="1"/>
  <c r="L4" i="37"/>
  <c r="M4" i="37" s="1"/>
  <c r="J4" i="37"/>
  <c r="K4" i="37" s="1"/>
  <c r="H4" i="37"/>
  <c r="I4" i="37" s="1"/>
  <c r="U4" i="37" l="1"/>
  <c r="U5" i="37"/>
  <c r="U7" i="37" s="1"/>
  <c r="U5" i="36"/>
  <c r="U7" i="36" s="1"/>
  <c r="H31" i="4"/>
  <c r="L31" i="4"/>
  <c r="P31" i="4"/>
  <c r="J31" i="4"/>
  <c r="N31" i="4"/>
  <c r="H33" i="4"/>
  <c r="J33" i="4"/>
  <c r="L33" i="4"/>
  <c r="P33" i="4"/>
  <c r="N33" i="4"/>
  <c r="H32" i="4" l="1"/>
  <c r="N32" i="4"/>
  <c r="L32" i="4"/>
  <c r="P32" i="4"/>
  <c r="J32" i="4"/>
  <c r="G2" i="35" l="1"/>
  <c r="H2" i="35" s="1"/>
  <c r="F3" i="35"/>
  <c r="G3" i="35" l="1"/>
  <c r="F4" i="35"/>
  <c r="J2" i="35"/>
  <c r="K2" i="35" s="1"/>
  <c r="I2" i="35"/>
  <c r="L2" i="35"/>
  <c r="M2" i="35" s="1"/>
  <c r="U2" i="35" l="1"/>
  <c r="F5" i="35"/>
  <c r="G5" i="35" s="1"/>
  <c r="G4" i="35"/>
  <c r="L3" i="35"/>
  <c r="M3" i="35" s="1"/>
  <c r="H3" i="35"/>
  <c r="I3" i="35" s="1"/>
  <c r="J3" i="35"/>
  <c r="K3" i="35" s="1"/>
  <c r="U3" i="35" l="1"/>
  <c r="L4" i="35"/>
  <c r="M4" i="35" s="1"/>
  <c r="J4" i="35"/>
  <c r="K4" i="35" s="1"/>
  <c r="H4" i="35"/>
  <c r="I4" i="35" s="1"/>
  <c r="U4" i="35" s="1"/>
  <c r="H5" i="35"/>
  <c r="I5" i="35" s="1"/>
  <c r="J5" i="35"/>
  <c r="K5" i="35" s="1"/>
  <c r="L5" i="35"/>
  <c r="M5" i="35" s="1"/>
  <c r="U5" i="35" l="1"/>
  <c r="U7" i="35" s="1"/>
  <c r="H30" i="4" l="1"/>
  <c r="N30" i="4"/>
  <c r="P30" i="4"/>
  <c r="L30" i="4"/>
  <c r="J30" i="4"/>
  <c r="F2" i="32" l="1"/>
  <c r="G2" i="32" s="1"/>
  <c r="L2" i="32" s="1"/>
  <c r="F2" i="31"/>
  <c r="F3" i="31" s="1"/>
  <c r="F4" i="31" s="1"/>
  <c r="F2" i="30"/>
  <c r="G2" i="30" s="1"/>
  <c r="F2" i="29"/>
  <c r="F3" i="29" s="1"/>
  <c r="F2" i="28"/>
  <c r="F3" i="28" s="1"/>
  <c r="F2" i="27"/>
  <c r="G2" i="27" s="1"/>
  <c r="F2" i="26"/>
  <c r="G2" i="26" s="1"/>
  <c r="F2" i="25"/>
  <c r="F3" i="25" s="1"/>
  <c r="F4" i="25" s="1"/>
  <c r="F2" i="24"/>
  <c r="F3" i="24" s="1"/>
  <c r="F4" i="24" s="1"/>
  <c r="F2" i="23"/>
  <c r="F3" i="23" s="1"/>
  <c r="G3" i="23" s="1"/>
  <c r="F2" i="22"/>
  <c r="F3" i="22" s="1"/>
  <c r="F2" i="21"/>
  <c r="F3" i="21" s="1"/>
  <c r="F2" i="20"/>
  <c r="G2" i="20" s="1"/>
  <c r="F2" i="19"/>
  <c r="F2" i="18"/>
  <c r="F3" i="18" s="1"/>
  <c r="F2" i="17"/>
  <c r="G2" i="17" s="1"/>
  <c r="F2" i="16"/>
  <c r="F3" i="16" s="1"/>
  <c r="F2" i="15"/>
  <c r="F3" i="15" s="1"/>
  <c r="F2" i="14"/>
  <c r="F3" i="14" s="1"/>
  <c r="F2" i="13"/>
  <c r="F3" i="13" s="1"/>
  <c r="F2" i="12"/>
  <c r="F3" i="12" s="1"/>
  <c r="G3" i="12" s="1"/>
  <c r="F2" i="11"/>
  <c r="F3" i="11" s="1"/>
  <c r="G3" i="11" s="1"/>
  <c r="F2" i="10"/>
  <c r="G2" i="10" s="1"/>
  <c r="G2" i="19"/>
  <c r="F2" i="7"/>
  <c r="G2" i="7" s="1"/>
  <c r="F2" i="9"/>
  <c r="G2" i="9" s="1"/>
  <c r="F2" i="8"/>
  <c r="F5" i="8" s="1"/>
  <c r="F8" i="8" s="1"/>
  <c r="F11" i="8" s="1"/>
  <c r="F14" i="8" s="1"/>
  <c r="F17" i="8" s="1"/>
  <c r="F20" i="8" s="1"/>
  <c r="F23" i="8" s="1"/>
  <c r="F26" i="8" s="1"/>
  <c r="F29" i="8" s="1"/>
  <c r="D3" i="33"/>
  <c r="E3" i="33"/>
  <c r="F3" i="33"/>
  <c r="G3" i="33"/>
  <c r="H3" i="33"/>
  <c r="I3" i="33"/>
  <c r="J3" i="33"/>
  <c r="K3" i="33"/>
  <c r="L3" i="33"/>
  <c r="M3" i="33"/>
  <c r="N3" i="33"/>
  <c r="O3" i="33"/>
  <c r="P3" i="33"/>
  <c r="Q3" i="33"/>
  <c r="D4" i="33"/>
  <c r="E4" i="33"/>
  <c r="F4" i="33"/>
  <c r="G4" i="33"/>
  <c r="H4" i="33"/>
  <c r="I4" i="33"/>
  <c r="J4" i="33"/>
  <c r="K4" i="33"/>
  <c r="L4" i="33"/>
  <c r="M4" i="33"/>
  <c r="N4" i="33"/>
  <c r="O4" i="33"/>
  <c r="P4" i="33"/>
  <c r="Q4" i="33"/>
  <c r="D5" i="33"/>
  <c r="E5" i="33"/>
  <c r="F5" i="33"/>
  <c r="G5" i="33"/>
  <c r="H5" i="33"/>
  <c r="I5" i="33"/>
  <c r="J5" i="33"/>
  <c r="K5" i="33"/>
  <c r="L5" i="33"/>
  <c r="M5" i="33"/>
  <c r="N5" i="33"/>
  <c r="O5" i="33"/>
  <c r="P5" i="33"/>
  <c r="Q5" i="33"/>
  <c r="D6" i="33"/>
  <c r="E6" i="33"/>
  <c r="F6" i="33"/>
  <c r="G6" i="33"/>
  <c r="H6" i="33"/>
  <c r="I6" i="33"/>
  <c r="J6" i="33"/>
  <c r="K6" i="33"/>
  <c r="L6" i="33"/>
  <c r="M6" i="33"/>
  <c r="N6" i="33"/>
  <c r="O6" i="33"/>
  <c r="P6" i="33"/>
  <c r="Q6" i="33"/>
  <c r="D7" i="33"/>
  <c r="E7" i="33"/>
  <c r="F7" i="33"/>
  <c r="G7" i="33"/>
  <c r="H7" i="33"/>
  <c r="I7" i="33"/>
  <c r="J7" i="33"/>
  <c r="K7" i="33"/>
  <c r="L7" i="33"/>
  <c r="M7" i="33"/>
  <c r="N7" i="33"/>
  <c r="O7" i="33"/>
  <c r="P7" i="33"/>
  <c r="Q7" i="33"/>
  <c r="D8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D9" i="33"/>
  <c r="E9" i="33"/>
  <c r="F9" i="33"/>
  <c r="G9" i="33"/>
  <c r="H9" i="33"/>
  <c r="I9" i="33"/>
  <c r="J9" i="33"/>
  <c r="K9" i="33"/>
  <c r="L9" i="33"/>
  <c r="M9" i="33"/>
  <c r="N9" i="33"/>
  <c r="O9" i="33"/>
  <c r="P9" i="33"/>
  <c r="Q9" i="33"/>
  <c r="D10" i="33"/>
  <c r="E10" i="33"/>
  <c r="F10" i="33"/>
  <c r="G10" i="33"/>
  <c r="H10" i="33"/>
  <c r="I10" i="33"/>
  <c r="J10" i="33"/>
  <c r="K10" i="33"/>
  <c r="L10" i="33"/>
  <c r="M10" i="33"/>
  <c r="N10" i="33"/>
  <c r="O10" i="33"/>
  <c r="P10" i="33"/>
  <c r="Q10" i="33"/>
  <c r="D11" i="33"/>
  <c r="E11" i="33"/>
  <c r="F11" i="33"/>
  <c r="G11" i="33"/>
  <c r="H11" i="33"/>
  <c r="I11" i="33"/>
  <c r="J11" i="33"/>
  <c r="K11" i="33"/>
  <c r="L11" i="33"/>
  <c r="M11" i="33"/>
  <c r="N11" i="33"/>
  <c r="O11" i="33"/>
  <c r="P11" i="33"/>
  <c r="Q11" i="33"/>
  <c r="D12" i="33"/>
  <c r="E12" i="33"/>
  <c r="F12" i="33"/>
  <c r="G12" i="33"/>
  <c r="H12" i="33"/>
  <c r="I12" i="33"/>
  <c r="J12" i="33"/>
  <c r="K12" i="33"/>
  <c r="L12" i="33"/>
  <c r="M12" i="33"/>
  <c r="N12" i="33"/>
  <c r="O12" i="33"/>
  <c r="P12" i="33"/>
  <c r="Q12" i="33"/>
  <c r="D13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D14" i="33"/>
  <c r="E14" i="33"/>
  <c r="F14" i="33"/>
  <c r="G14" i="33"/>
  <c r="H14" i="33"/>
  <c r="I14" i="33"/>
  <c r="J14" i="33"/>
  <c r="K14" i="33"/>
  <c r="L14" i="33"/>
  <c r="M14" i="33"/>
  <c r="N14" i="33"/>
  <c r="O14" i="33"/>
  <c r="P14" i="33"/>
  <c r="Q14" i="33"/>
  <c r="D15" i="33"/>
  <c r="E15" i="33"/>
  <c r="F15" i="33"/>
  <c r="G15" i="33"/>
  <c r="H15" i="33"/>
  <c r="I15" i="33"/>
  <c r="J15" i="33"/>
  <c r="K15" i="33"/>
  <c r="L15" i="33"/>
  <c r="M15" i="33"/>
  <c r="N15" i="33"/>
  <c r="O15" i="33"/>
  <c r="P15" i="33"/>
  <c r="Q15" i="33"/>
  <c r="D16" i="33"/>
  <c r="E16" i="33"/>
  <c r="F16" i="33"/>
  <c r="G16" i="33"/>
  <c r="H16" i="33"/>
  <c r="I16" i="33"/>
  <c r="J16" i="33"/>
  <c r="K16" i="33"/>
  <c r="L16" i="33"/>
  <c r="M16" i="33"/>
  <c r="N16" i="33"/>
  <c r="O16" i="33"/>
  <c r="P16" i="33"/>
  <c r="Q16" i="33"/>
  <c r="D17" i="33"/>
  <c r="E17" i="33"/>
  <c r="F17" i="33"/>
  <c r="G17" i="33"/>
  <c r="H17" i="33"/>
  <c r="I17" i="33"/>
  <c r="J17" i="33"/>
  <c r="K17" i="33"/>
  <c r="L17" i="33"/>
  <c r="M17" i="33"/>
  <c r="N17" i="33"/>
  <c r="O17" i="33"/>
  <c r="P17" i="33"/>
  <c r="Q17" i="33"/>
  <c r="D18" i="33"/>
  <c r="E18" i="33"/>
  <c r="F18" i="33"/>
  <c r="G18" i="33"/>
  <c r="H18" i="33"/>
  <c r="I18" i="33"/>
  <c r="J18" i="33"/>
  <c r="K18" i="33"/>
  <c r="L18" i="33"/>
  <c r="M18" i="33"/>
  <c r="N18" i="33"/>
  <c r="O18" i="33"/>
  <c r="P18" i="33"/>
  <c r="Q18" i="33"/>
  <c r="D19" i="33"/>
  <c r="E19" i="33"/>
  <c r="F19" i="33"/>
  <c r="G19" i="33"/>
  <c r="H19" i="33"/>
  <c r="I19" i="33"/>
  <c r="J19" i="33"/>
  <c r="K19" i="33"/>
  <c r="L19" i="33"/>
  <c r="M19" i="33"/>
  <c r="N19" i="33"/>
  <c r="O19" i="33"/>
  <c r="P19" i="33"/>
  <c r="Q19" i="33"/>
  <c r="D20" i="33"/>
  <c r="E20" i="33"/>
  <c r="F20" i="33"/>
  <c r="G20" i="33"/>
  <c r="H20" i="33"/>
  <c r="I20" i="33"/>
  <c r="J20" i="33"/>
  <c r="K20" i="33"/>
  <c r="L20" i="33"/>
  <c r="M20" i="33"/>
  <c r="N20" i="33"/>
  <c r="O20" i="33"/>
  <c r="P20" i="33"/>
  <c r="Q20" i="33"/>
  <c r="D21" i="33"/>
  <c r="E21" i="33"/>
  <c r="F21" i="33"/>
  <c r="G21" i="33"/>
  <c r="H21" i="33"/>
  <c r="I21" i="33"/>
  <c r="J21" i="33"/>
  <c r="K21" i="33"/>
  <c r="L21" i="33"/>
  <c r="M21" i="33"/>
  <c r="N21" i="33"/>
  <c r="O21" i="33"/>
  <c r="P21" i="33"/>
  <c r="Q21" i="33"/>
  <c r="D22" i="33"/>
  <c r="E22" i="33"/>
  <c r="F22" i="33"/>
  <c r="G22" i="33"/>
  <c r="H22" i="33"/>
  <c r="I22" i="33"/>
  <c r="J22" i="33"/>
  <c r="K22" i="33"/>
  <c r="L22" i="33"/>
  <c r="M22" i="33"/>
  <c r="N22" i="33"/>
  <c r="O22" i="33"/>
  <c r="P22" i="33"/>
  <c r="Q22" i="33"/>
  <c r="D23" i="33"/>
  <c r="E23" i="33"/>
  <c r="F23" i="33"/>
  <c r="G23" i="33"/>
  <c r="H23" i="33"/>
  <c r="I23" i="33"/>
  <c r="J23" i="33"/>
  <c r="K23" i="33"/>
  <c r="L23" i="33"/>
  <c r="M23" i="33"/>
  <c r="N23" i="33"/>
  <c r="O23" i="33"/>
  <c r="P23" i="33"/>
  <c r="Q23" i="33"/>
  <c r="D24" i="33"/>
  <c r="E24" i="33"/>
  <c r="F24" i="33"/>
  <c r="G24" i="33"/>
  <c r="H24" i="33"/>
  <c r="I24" i="33"/>
  <c r="J24" i="33"/>
  <c r="K24" i="33"/>
  <c r="L24" i="33"/>
  <c r="M24" i="33"/>
  <c r="N24" i="33"/>
  <c r="O24" i="33"/>
  <c r="P24" i="33"/>
  <c r="Q24" i="33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D26" i="33"/>
  <c r="E26" i="33"/>
  <c r="F26" i="33"/>
  <c r="G26" i="33"/>
  <c r="H26" i="33"/>
  <c r="I26" i="33"/>
  <c r="J26" i="33"/>
  <c r="K26" i="33"/>
  <c r="L26" i="33"/>
  <c r="M26" i="33"/>
  <c r="N26" i="33"/>
  <c r="O26" i="33"/>
  <c r="P26" i="33"/>
  <c r="Q26" i="33"/>
  <c r="D27" i="33"/>
  <c r="E27" i="33"/>
  <c r="F27" i="33"/>
  <c r="G27" i="33"/>
  <c r="H27" i="33"/>
  <c r="I27" i="33"/>
  <c r="J27" i="33"/>
  <c r="K27" i="33"/>
  <c r="L27" i="33"/>
  <c r="M27" i="33"/>
  <c r="N27" i="33"/>
  <c r="O27" i="33"/>
  <c r="P27" i="33"/>
  <c r="Q27" i="33"/>
  <c r="D28" i="33"/>
  <c r="E28" i="33"/>
  <c r="F28" i="33"/>
  <c r="G28" i="33"/>
  <c r="H28" i="33"/>
  <c r="I28" i="33"/>
  <c r="J28" i="33"/>
  <c r="K28" i="33"/>
  <c r="L28" i="33"/>
  <c r="M28" i="33"/>
  <c r="N28" i="33"/>
  <c r="O28" i="33"/>
  <c r="P28" i="33"/>
  <c r="Q28" i="33"/>
  <c r="D29" i="33"/>
  <c r="E29" i="33"/>
  <c r="F29" i="33"/>
  <c r="G29" i="33"/>
  <c r="H29" i="33"/>
  <c r="I29" i="33"/>
  <c r="J29" i="33"/>
  <c r="K29" i="33"/>
  <c r="L29" i="33"/>
  <c r="M29" i="33"/>
  <c r="N29" i="33"/>
  <c r="O29" i="33"/>
  <c r="P29" i="33"/>
  <c r="Q29" i="33"/>
  <c r="D30" i="33"/>
  <c r="E30" i="33"/>
  <c r="F30" i="33"/>
  <c r="G30" i="33"/>
  <c r="H30" i="33"/>
  <c r="I30" i="33"/>
  <c r="J30" i="33"/>
  <c r="K30" i="33"/>
  <c r="L30" i="33"/>
  <c r="M30" i="33"/>
  <c r="N30" i="33"/>
  <c r="O30" i="33"/>
  <c r="P30" i="33"/>
  <c r="Q30" i="33"/>
  <c r="C4" i="33"/>
  <c r="C5" i="33"/>
  <c r="C6" i="33"/>
  <c r="C7" i="33"/>
  <c r="C8" i="33"/>
  <c r="C9" i="33"/>
  <c r="C10" i="33"/>
  <c r="C11" i="33"/>
  <c r="C12" i="33"/>
  <c r="C13" i="33"/>
  <c r="C14" i="33"/>
  <c r="C15" i="33"/>
  <c r="C16" i="33"/>
  <c r="C17" i="33"/>
  <c r="C18" i="33"/>
  <c r="C19" i="33"/>
  <c r="C20" i="33"/>
  <c r="C21" i="33"/>
  <c r="C22" i="33"/>
  <c r="C23" i="33"/>
  <c r="C24" i="33"/>
  <c r="C25" i="33"/>
  <c r="C26" i="33"/>
  <c r="C27" i="33"/>
  <c r="C28" i="33"/>
  <c r="C29" i="33"/>
  <c r="C30" i="33"/>
  <c r="C3" i="33"/>
  <c r="G4" i="34"/>
  <c r="G5" i="34"/>
  <c r="G6" i="34"/>
  <c r="G7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" i="34"/>
  <c r="F4" i="34"/>
  <c r="F5" i="34"/>
  <c r="F6" i="34"/>
  <c r="F7" i="34"/>
  <c r="F8" i="34"/>
  <c r="F9" i="34"/>
  <c r="F10" i="34"/>
  <c r="F11" i="34"/>
  <c r="F12" i="34"/>
  <c r="F13" i="34"/>
  <c r="F14" i="34"/>
  <c r="F15" i="34"/>
  <c r="F16" i="34"/>
  <c r="F17" i="34"/>
  <c r="F18" i="34"/>
  <c r="F19" i="34"/>
  <c r="F20" i="34"/>
  <c r="F21" i="34"/>
  <c r="F22" i="34"/>
  <c r="F23" i="34"/>
  <c r="F24" i="34"/>
  <c r="F25" i="34"/>
  <c r="F26" i="34"/>
  <c r="F27" i="34"/>
  <c r="F28" i="34"/>
  <c r="F29" i="34"/>
  <c r="F30" i="34"/>
  <c r="F3" i="34"/>
  <c r="E4" i="34"/>
  <c r="E5" i="34"/>
  <c r="E6" i="34"/>
  <c r="E7" i="34"/>
  <c r="E8" i="34"/>
  <c r="E9" i="34"/>
  <c r="E10" i="34"/>
  <c r="E11" i="34"/>
  <c r="E12" i="34"/>
  <c r="E13" i="34"/>
  <c r="E14" i="34"/>
  <c r="E15" i="34"/>
  <c r="E16" i="34"/>
  <c r="E17" i="34"/>
  <c r="E18" i="34"/>
  <c r="E19" i="34"/>
  <c r="E20" i="34"/>
  <c r="E21" i="34"/>
  <c r="E22" i="34"/>
  <c r="E23" i="34"/>
  <c r="E24" i="34"/>
  <c r="E25" i="34"/>
  <c r="E26" i="34"/>
  <c r="E27" i="34"/>
  <c r="E28" i="34"/>
  <c r="E29" i="34"/>
  <c r="E30" i="34"/>
  <c r="E3" i="34"/>
  <c r="D19" i="34"/>
  <c r="D20" i="34"/>
  <c r="D21" i="34"/>
  <c r="D22" i="34"/>
  <c r="D23" i="34"/>
  <c r="D24" i="34"/>
  <c r="D25" i="34"/>
  <c r="D26" i="34"/>
  <c r="D27" i="34"/>
  <c r="D28" i="34"/>
  <c r="D29" i="34"/>
  <c r="D30" i="34"/>
  <c r="D4" i="34"/>
  <c r="D5" i="34"/>
  <c r="D6" i="34"/>
  <c r="D7" i="34"/>
  <c r="D8" i="34"/>
  <c r="D9" i="34"/>
  <c r="D10" i="34"/>
  <c r="D11" i="34"/>
  <c r="D12" i="34"/>
  <c r="D13" i="34"/>
  <c r="D14" i="34"/>
  <c r="D15" i="34"/>
  <c r="D16" i="34"/>
  <c r="D17" i="34"/>
  <c r="D18" i="34"/>
  <c r="D3" i="34"/>
  <c r="G2" i="23" l="1"/>
  <c r="J2" i="23" s="1"/>
  <c r="K2" i="23" s="1"/>
  <c r="G3" i="16"/>
  <c r="H3" i="16" s="1"/>
  <c r="I3" i="16" s="1"/>
  <c r="F6" i="16"/>
  <c r="F9" i="16" s="1"/>
  <c r="G9" i="16" s="1"/>
  <c r="G2" i="24"/>
  <c r="L2" i="24" s="1"/>
  <c r="M2" i="24" s="1"/>
  <c r="G2" i="16"/>
  <c r="L2" i="16" s="1"/>
  <c r="M2" i="16" s="1"/>
  <c r="G2" i="31"/>
  <c r="J2" i="31" s="1"/>
  <c r="K2" i="31" s="1"/>
  <c r="G2" i="11"/>
  <c r="L2" i="11" s="1"/>
  <c r="M2" i="11" s="1"/>
  <c r="F3" i="7"/>
  <c r="F4" i="7" s="1"/>
  <c r="F7" i="7" s="1"/>
  <c r="F10" i="7" s="1"/>
  <c r="F3" i="32"/>
  <c r="G3" i="32" s="1"/>
  <c r="H3" i="32" s="1"/>
  <c r="I3" i="32" s="1"/>
  <c r="F6" i="11"/>
  <c r="F9" i="11" s="1"/>
  <c r="F12" i="11" s="1"/>
  <c r="G2" i="25"/>
  <c r="L2" i="25" s="1"/>
  <c r="M2" i="25" s="1"/>
  <c r="F3" i="8"/>
  <c r="G3" i="8" s="1"/>
  <c r="H3" i="8" s="1"/>
  <c r="F5" i="32"/>
  <c r="F8" i="32" s="1"/>
  <c r="G3" i="21"/>
  <c r="L3" i="21" s="1"/>
  <c r="M3" i="21" s="1"/>
  <c r="F6" i="21"/>
  <c r="F9" i="21" s="1"/>
  <c r="F12" i="21" s="1"/>
  <c r="G2" i="21"/>
  <c r="H2" i="21" s="1"/>
  <c r="I2" i="21" s="1"/>
  <c r="F4" i="16"/>
  <c r="G4" i="16" s="1"/>
  <c r="H4" i="16" s="1"/>
  <c r="I4" i="16" s="1"/>
  <c r="G2" i="12"/>
  <c r="J2" i="12" s="1"/>
  <c r="K2" i="12" s="1"/>
  <c r="M2" i="32"/>
  <c r="H2" i="32"/>
  <c r="I2" i="32" s="1"/>
  <c r="J2" i="32"/>
  <c r="K2" i="32" s="1"/>
  <c r="G4" i="31"/>
  <c r="F7" i="31"/>
  <c r="G3" i="31"/>
  <c r="F6" i="31"/>
  <c r="F5" i="31"/>
  <c r="L2" i="30"/>
  <c r="M2" i="30" s="1"/>
  <c r="J2" i="30"/>
  <c r="K2" i="30" s="1"/>
  <c r="H2" i="30"/>
  <c r="I2" i="30" s="1"/>
  <c r="F5" i="30"/>
  <c r="F3" i="30"/>
  <c r="G3" i="29"/>
  <c r="F4" i="29"/>
  <c r="F6" i="29"/>
  <c r="G2" i="29"/>
  <c r="F5" i="29"/>
  <c r="G3" i="28"/>
  <c r="F4" i="28"/>
  <c r="F6" i="28"/>
  <c r="G2" i="28"/>
  <c r="F5" i="28"/>
  <c r="H2" i="27"/>
  <c r="I2" i="27" s="1"/>
  <c r="L2" i="27"/>
  <c r="M2" i="27" s="1"/>
  <c r="J2" i="27"/>
  <c r="K2" i="27" s="1"/>
  <c r="F5" i="27"/>
  <c r="F3" i="27"/>
  <c r="L2" i="26"/>
  <c r="M2" i="26" s="1"/>
  <c r="H2" i="26"/>
  <c r="I2" i="26" s="1"/>
  <c r="J2" i="26"/>
  <c r="K2" i="26" s="1"/>
  <c r="F5" i="26"/>
  <c r="F3" i="26"/>
  <c r="G4" i="25"/>
  <c r="F7" i="25"/>
  <c r="G3" i="25"/>
  <c r="F6" i="25"/>
  <c r="F5" i="25"/>
  <c r="G4" i="24"/>
  <c r="F7" i="24"/>
  <c r="G3" i="24"/>
  <c r="F6" i="24"/>
  <c r="F5" i="24"/>
  <c r="H3" i="23"/>
  <c r="I3" i="23" s="1"/>
  <c r="L3" i="23"/>
  <c r="M3" i="23" s="1"/>
  <c r="J3" i="23"/>
  <c r="K3" i="23" s="1"/>
  <c r="F6" i="23"/>
  <c r="F5" i="23"/>
  <c r="F4" i="23"/>
  <c r="G3" i="22"/>
  <c r="F4" i="22"/>
  <c r="F6" i="22"/>
  <c r="G2" i="22"/>
  <c r="F5" i="22"/>
  <c r="F5" i="21"/>
  <c r="F4" i="21"/>
  <c r="L2" i="20"/>
  <c r="M2" i="20" s="1"/>
  <c r="J2" i="20"/>
  <c r="K2" i="20" s="1"/>
  <c r="H2" i="20"/>
  <c r="I2" i="20" s="1"/>
  <c r="F5" i="20"/>
  <c r="F3" i="20"/>
  <c r="L2" i="19"/>
  <c r="M2" i="19" s="1"/>
  <c r="J2" i="19"/>
  <c r="K2" i="19" s="1"/>
  <c r="H2" i="19"/>
  <c r="I2" i="19" s="1"/>
  <c r="F5" i="19"/>
  <c r="F3" i="19"/>
  <c r="F4" i="18"/>
  <c r="G3" i="18"/>
  <c r="G2" i="18"/>
  <c r="L2" i="17"/>
  <c r="M2" i="17" s="1"/>
  <c r="J2" i="17"/>
  <c r="K2" i="17" s="1"/>
  <c r="H2" i="17"/>
  <c r="I2" i="17" s="1"/>
  <c r="F5" i="17"/>
  <c r="F3" i="17"/>
  <c r="L3" i="16"/>
  <c r="M3" i="16" s="1"/>
  <c r="J3" i="16"/>
  <c r="K3" i="16" s="1"/>
  <c r="F5" i="16"/>
  <c r="F4" i="15"/>
  <c r="F6" i="15"/>
  <c r="G3" i="15"/>
  <c r="G2" i="15"/>
  <c r="F5" i="15"/>
  <c r="G3" i="14"/>
  <c r="F4" i="14"/>
  <c r="F6" i="14"/>
  <c r="F5" i="14"/>
  <c r="G2" i="14"/>
  <c r="F4" i="13"/>
  <c r="F6" i="13"/>
  <c r="G3" i="13"/>
  <c r="G2" i="13"/>
  <c r="F5" i="13"/>
  <c r="H3" i="12"/>
  <c r="I3" i="12" s="1"/>
  <c r="J3" i="12"/>
  <c r="K3" i="12" s="1"/>
  <c r="L3" i="12"/>
  <c r="M3" i="12" s="1"/>
  <c r="F6" i="12"/>
  <c r="F5" i="12"/>
  <c r="F4" i="12"/>
  <c r="H3" i="11"/>
  <c r="I3" i="11" s="1"/>
  <c r="L3" i="11"/>
  <c r="M3" i="11" s="1"/>
  <c r="J3" i="11"/>
  <c r="K3" i="11" s="1"/>
  <c r="F5" i="11"/>
  <c r="F4" i="11"/>
  <c r="H2" i="10"/>
  <c r="I2" i="10" s="1"/>
  <c r="L2" i="10"/>
  <c r="M2" i="10" s="1"/>
  <c r="J2" i="10"/>
  <c r="K2" i="10" s="1"/>
  <c r="F5" i="10"/>
  <c r="F3" i="10"/>
  <c r="L2" i="7"/>
  <c r="M2" i="7" s="1"/>
  <c r="H2" i="7"/>
  <c r="I2" i="7" s="1"/>
  <c r="J2" i="7"/>
  <c r="K2" i="7" s="1"/>
  <c r="F5" i="7"/>
  <c r="L2" i="9"/>
  <c r="M2" i="9" s="1"/>
  <c r="J2" i="9"/>
  <c r="K2" i="9" s="1"/>
  <c r="H2" i="9"/>
  <c r="I2" i="9" s="1"/>
  <c r="F5" i="9"/>
  <c r="F3" i="9"/>
  <c r="G14" i="8"/>
  <c r="J14" i="8" s="1"/>
  <c r="G34" i="8"/>
  <c r="H34" i="8" s="1"/>
  <c r="I34" i="8" s="1"/>
  <c r="G33" i="8"/>
  <c r="H33" i="8" s="1"/>
  <c r="I33" i="8" s="1"/>
  <c r="G32" i="8"/>
  <c r="H32" i="8" s="1"/>
  <c r="I32" i="8" s="1"/>
  <c r="G29" i="8"/>
  <c r="J29" i="8" s="1"/>
  <c r="K29" i="8" s="1"/>
  <c r="G26" i="8"/>
  <c r="J26" i="8" s="1"/>
  <c r="K26" i="8" s="1"/>
  <c r="G23" i="8"/>
  <c r="L23" i="8" s="1"/>
  <c r="G20" i="8"/>
  <c r="J20" i="8" s="1"/>
  <c r="G17" i="8"/>
  <c r="L17" i="8" s="1"/>
  <c r="G11" i="8"/>
  <c r="J11" i="8" s="1"/>
  <c r="K11" i="8" s="1"/>
  <c r="G8" i="8"/>
  <c r="L8" i="8" s="1"/>
  <c r="G5" i="8"/>
  <c r="J5" i="8" s="1"/>
  <c r="G2" i="8"/>
  <c r="H2" i="31" l="1"/>
  <c r="I2" i="31" s="1"/>
  <c r="J3" i="21"/>
  <c r="K3" i="21" s="1"/>
  <c r="J2" i="16"/>
  <c r="K2" i="16" s="1"/>
  <c r="H2" i="16"/>
  <c r="I2" i="16" s="1"/>
  <c r="L2" i="21"/>
  <c r="M2" i="21" s="1"/>
  <c r="L2" i="12"/>
  <c r="M2" i="12" s="1"/>
  <c r="J2" i="24"/>
  <c r="K2" i="24" s="1"/>
  <c r="H2" i="24"/>
  <c r="I2" i="24" s="1"/>
  <c r="J2" i="21"/>
  <c r="K2" i="21" s="1"/>
  <c r="G7" i="7"/>
  <c r="H7" i="7" s="1"/>
  <c r="I7" i="7" s="1"/>
  <c r="H2" i="23"/>
  <c r="I2" i="23" s="1"/>
  <c r="L2" i="23"/>
  <c r="M2" i="23" s="1"/>
  <c r="J3" i="32"/>
  <c r="K3" i="32" s="1"/>
  <c r="G9" i="21"/>
  <c r="L9" i="21" s="1"/>
  <c r="M9" i="21" s="1"/>
  <c r="G5" i="32"/>
  <c r="L5" i="32" s="1"/>
  <c r="M5" i="32" s="1"/>
  <c r="F12" i="16"/>
  <c r="G12" i="16" s="1"/>
  <c r="G6" i="16"/>
  <c r="J6" i="16" s="1"/>
  <c r="K6" i="16" s="1"/>
  <c r="N3" i="11"/>
  <c r="L2" i="31"/>
  <c r="M2" i="31" s="1"/>
  <c r="N2" i="31" s="1"/>
  <c r="H2" i="11"/>
  <c r="I2" i="11" s="1"/>
  <c r="H2" i="25"/>
  <c r="I2" i="25" s="1"/>
  <c r="J2" i="11"/>
  <c r="K2" i="11" s="1"/>
  <c r="H2" i="12"/>
  <c r="I2" i="12" s="1"/>
  <c r="F4" i="32"/>
  <c r="G4" i="32" s="1"/>
  <c r="G9" i="11"/>
  <c r="H9" i="11" s="1"/>
  <c r="I9" i="11" s="1"/>
  <c r="F6" i="32"/>
  <c r="G6" i="32" s="1"/>
  <c r="G4" i="7"/>
  <c r="H4" i="7" s="1"/>
  <c r="I4" i="7" s="1"/>
  <c r="J2" i="25"/>
  <c r="K2" i="25" s="1"/>
  <c r="G6" i="11"/>
  <c r="H6" i="11" s="1"/>
  <c r="I6" i="11" s="1"/>
  <c r="L3" i="32"/>
  <c r="M3" i="32" s="1"/>
  <c r="G3" i="7"/>
  <c r="J3" i="7" s="1"/>
  <c r="K3" i="7" s="1"/>
  <c r="F6" i="7"/>
  <c r="G6" i="7" s="1"/>
  <c r="G6" i="21"/>
  <c r="H6" i="21" s="1"/>
  <c r="I6" i="21" s="1"/>
  <c r="H3" i="21"/>
  <c r="I3" i="21" s="1"/>
  <c r="F4" i="8"/>
  <c r="F6" i="8"/>
  <c r="J4" i="16"/>
  <c r="K4" i="16" s="1"/>
  <c r="L4" i="16"/>
  <c r="M4" i="16" s="1"/>
  <c r="F7" i="16"/>
  <c r="G7" i="16" s="1"/>
  <c r="N2" i="32"/>
  <c r="G8" i="32"/>
  <c r="F11" i="32"/>
  <c r="F10" i="31"/>
  <c r="G7" i="31"/>
  <c r="F8" i="31"/>
  <c r="G5" i="31"/>
  <c r="F9" i="31"/>
  <c r="G6" i="31"/>
  <c r="H3" i="31"/>
  <c r="I3" i="31" s="1"/>
  <c r="J3" i="31"/>
  <c r="K3" i="31" s="1"/>
  <c r="L3" i="31"/>
  <c r="M3" i="31" s="1"/>
  <c r="J4" i="31"/>
  <c r="K4" i="31" s="1"/>
  <c r="H4" i="31"/>
  <c r="I4" i="31" s="1"/>
  <c r="L4" i="31"/>
  <c r="M4" i="31" s="1"/>
  <c r="F8" i="30"/>
  <c r="G5" i="30"/>
  <c r="N2" i="30"/>
  <c r="G3" i="30"/>
  <c r="F4" i="30"/>
  <c r="F6" i="30"/>
  <c r="G5" i="29"/>
  <c r="F8" i="29"/>
  <c r="F9" i="29"/>
  <c r="G6" i="29"/>
  <c r="G4" i="29"/>
  <c r="F7" i="29"/>
  <c r="H3" i="29"/>
  <c r="I3" i="29" s="1"/>
  <c r="L3" i="29"/>
  <c r="M3" i="29" s="1"/>
  <c r="J3" i="29"/>
  <c r="K3" i="29" s="1"/>
  <c r="L2" i="29"/>
  <c r="M2" i="29" s="1"/>
  <c r="J2" i="29"/>
  <c r="K2" i="29" s="1"/>
  <c r="H2" i="29"/>
  <c r="I2" i="29" s="1"/>
  <c r="F9" i="28"/>
  <c r="G6" i="28"/>
  <c r="L2" i="28"/>
  <c r="M2" i="28" s="1"/>
  <c r="J2" i="28"/>
  <c r="K2" i="28" s="1"/>
  <c r="H2" i="28"/>
  <c r="I2" i="28" s="1"/>
  <c r="G5" i="28"/>
  <c r="F8" i="28"/>
  <c r="G4" i="28"/>
  <c r="F7" i="28"/>
  <c r="H3" i="28"/>
  <c r="I3" i="28" s="1"/>
  <c r="L3" i="28"/>
  <c r="M3" i="28" s="1"/>
  <c r="J3" i="28"/>
  <c r="K3" i="28" s="1"/>
  <c r="G3" i="27"/>
  <c r="F4" i="27"/>
  <c r="F6" i="27"/>
  <c r="N2" i="27"/>
  <c r="F8" i="27"/>
  <c r="G5" i="27"/>
  <c r="N2" i="26"/>
  <c r="G3" i="26"/>
  <c r="F4" i="26"/>
  <c r="F6" i="26"/>
  <c r="F8" i="26"/>
  <c r="G5" i="26"/>
  <c r="G6" i="25"/>
  <c r="F9" i="25"/>
  <c r="F8" i="25"/>
  <c r="G5" i="25"/>
  <c r="F10" i="25"/>
  <c r="G7" i="25"/>
  <c r="H3" i="25"/>
  <c r="I3" i="25" s="1"/>
  <c r="L3" i="25"/>
  <c r="M3" i="25" s="1"/>
  <c r="J3" i="25"/>
  <c r="K3" i="25" s="1"/>
  <c r="J4" i="25"/>
  <c r="K4" i="25" s="1"/>
  <c r="L4" i="25"/>
  <c r="M4" i="25" s="1"/>
  <c r="H4" i="25"/>
  <c r="I4" i="25" s="1"/>
  <c r="G6" i="24"/>
  <c r="F9" i="24"/>
  <c r="G5" i="24"/>
  <c r="F8" i="24"/>
  <c r="H3" i="24"/>
  <c r="I3" i="24" s="1"/>
  <c r="L3" i="24"/>
  <c r="M3" i="24" s="1"/>
  <c r="J3" i="24"/>
  <c r="K3" i="24" s="1"/>
  <c r="F10" i="24"/>
  <c r="G7" i="24"/>
  <c r="J4" i="24"/>
  <c r="K4" i="24" s="1"/>
  <c r="L4" i="24"/>
  <c r="M4" i="24" s="1"/>
  <c r="H4" i="24"/>
  <c r="I4" i="24" s="1"/>
  <c r="N3" i="23"/>
  <c r="G4" i="23"/>
  <c r="F7" i="23"/>
  <c r="F8" i="23"/>
  <c r="G5" i="23"/>
  <c r="F9" i="23"/>
  <c r="G6" i="23"/>
  <c r="G5" i="22"/>
  <c r="F8" i="22"/>
  <c r="L2" i="22"/>
  <c r="M2" i="22" s="1"/>
  <c r="J2" i="22"/>
  <c r="K2" i="22" s="1"/>
  <c r="H2" i="22"/>
  <c r="I2" i="22" s="1"/>
  <c r="F9" i="22"/>
  <c r="G6" i="22"/>
  <c r="H3" i="22"/>
  <c r="I3" i="22" s="1"/>
  <c r="L3" i="22"/>
  <c r="M3" i="22" s="1"/>
  <c r="J3" i="22"/>
  <c r="K3" i="22" s="1"/>
  <c r="G4" i="22"/>
  <c r="F7" i="22"/>
  <c r="F15" i="21"/>
  <c r="G12" i="21"/>
  <c r="G4" i="21"/>
  <c r="F7" i="21"/>
  <c r="F8" i="21"/>
  <c r="G5" i="21"/>
  <c r="G3" i="20"/>
  <c r="F4" i="20"/>
  <c r="F6" i="20"/>
  <c r="N2" i="20"/>
  <c r="F8" i="20"/>
  <c r="G5" i="20"/>
  <c r="N2" i="19"/>
  <c r="F8" i="19"/>
  <c r="G5" i="19"/>
  <c r="G3" i="19"/>
  <c r="F4" i="19"/>
  <c r="F6" i="19"/>
  <c r="L2" i="18"/>
  <c r="M2" i="18" s="1"/>
  <c r="J2" i="18"/>
  <c r="K2" i="18" s="1"/>
  <c r="H2" i="18"/>
  <c r="I2" i="18" s="1"/>
  <c r="F9" i="18"/>
  <c r="G6" i="18"/>
  <c r="G5" i="18"/>
  <c r="F8" i="18"/>
  <c r="H3" i="18"/>
  <c r="I3" i="18" s="1"/>
  <c r="L3" i="18"/>
  <c r="M3" i="18" s="1"/>
  <c r="J3" i="18"/>
  <c r="K3" i="18" s="1"/>
  <c r="G4" i="18"/>
  <c r="N2" i="17"/>
  <c r="F8" i="17"/>
  <c r="F11" i="17" s="1"/>
  <c r="G5" i="17"/>
  <c r="G3" i="17"/>
  <c r="F4" i="17"/>
  <c r="F6" i="17"/>
  <c r="N3" i="16"/>
  <c r="F8" i="16"/>
  <c r="G5" i="16"/>
  <c r="H9" i="16"/>
  <c r="I9" i="16" s="1"/>
  <c r="L9" i="16"/>
  <c r="M9" i="16" s="1"/>
  <c r="J9" i="16"/>
  <c r="K9" i="16" s="1"/>
  <c r="L3" i="15"/>
  <c r="M3" i="15" s="1"/>
  <c r="H3" i="15"/>
  <c r="I3" i="15" s="1"/>
  <c r="J3" i="15"/>
  <c r="K3" i="15" s="1"/>
  <c r="F9" i="15"/>
  <c r="G6" i="15"/>
  <c r="L2" i="15"/>
  <c r="M2" i="15" s="1"/>
  <c r="H2" i="15"/>
  <c r="I2" i="15" s="1"/>
  <c r="J2" i="15"/>
  <c r="K2" i="15" s="1"/>
  <c r="G5" i="15"/>
  <c r="F8" i="15"/>
  <c r="G4" i="15"/>
  <c r="F7" i="15"/>
  <c r="G4" i="14"/>
  <c r="F7" i="14"/>
  <c r="L2" i="14"/>
  <c r="M2" i="14" s="1"/>
  <c r="J2" i="14"/>
  <c r="K2" i="14" s="1"/>
  <c r="H2" i="14"/>
  <c r="I2" i="14" s="1"/>
  <c r="G5" i="14"/>
  <c r="F8" i="14"/>
  <c r="F9" i="14"/>
  <c r="G6" i="14"/>
  <c r="H3" i="14"/>
  <c r="I3" i="14" s="1"/>
  <c r="J3" i="14"/>
  <c r="K3" i="14" s="1"/>
  <c r="L3" i="14"/>
  <c r="M3" i="14" s="1"/>
  <c r="F9" i="13"/>
  <c r="G6" i="13"/>
  <c r="H2" i="13"/>
  <c r="I2" i="13" s="1"/>
  <c r="L2" i="13"/>
  <c r="M2" i="13" s="1"/>
  <c r="J2" i="13"/>
  <c r="K2" i="13" s="1"/>
  <c r="G4" i="13"/>
  <c r="F7" i="13"/>
  <c r="G5" i="13"/>
  <c r="F8" i="13"/>
  <c r="H3" i="13"/>
  <c r="I3" i="13" s="1"/>
  <c r="J3" i="13"/>
  <c r="K3" i="13" s="1"/>
  <c r="L3" i="13"/>
  <c r="M3" i="13" s="1"/>
  <c r="F9" i="12"/>
  <c r="G6" i="12"/>
  <c r="N3" i="12"/>
  <c r="G4" i="12"/>
  <c r="F7" i="12"/>
  <c r="F8" i="12"/>
  <c r="G5" i="12"/>
  <c r="F15" i="11"/>
  <c r="G12" i="11"/>
  <c r="G4" i="11"/>
  <c r="F7" i="11"/>
  <c r="F8" i="11"/>
  <c r="G5" i="11"/>
  <c r="N2" i="10"/>
  <c r="G3" i="10"/>
  <c r="F4" i="10"/>
  <c r="F6" i="10"/>
  <c r="F8" i="10"/>
  <c r="G5" i="10"/>
  <c r="N2" i="7"/>
  <c r="F8" i="7"/>
  <c r="G5" i="7"/>
  <c r="G10" i="7"/>
  <c r="G3" i="9"/>
  <c r="F4" i="9"/>
  <c r="F6" i="9"/>
  <c r="F8" i="9"/>
  <c r="G5" i="9"/>
  <c r="N2" i="9"/>
  <c r="L2" i="8"/>
  <c r="M2" i="8" s="1"/>
  <c r="J2" i="8"/>
  <c r="K2" i="8" s="1"/>
  <c r="K14" i="8"/>
  <c r="H14" i="8"/>
  <c r="I14" i="8" s="1"/>
  <c r="L14" i="8"/>
  <c r="M14" i="8" s="1"/>
  <c r="L34" i="8"/>
  <c r="M34" i="8" s="1"/>
  <c r="J34" i="8"/>
  <c r="K34" i="8" s="1"/>
  <c r="J33" i="8"/>
  <c r="K33" i="8" s="1"/>
  <c r="L33" i="8"/>
  <c r="M33" i="8" s="1"/>
  <c r="L32" i="8"/>
  <c r="M32" i="8" s="1"/>
  <c r="J32" i="8"/>
  <c r="K32" i="8" s="1"/>
  <c r="M23" i="8"/>
  <c r="K20" i="8"/>
  <c r="M17" i="8"/>
  <c r="M8" i="8"/>
  <c r="K5" i="8"/>
  <c r="I3" i="8"/>
  <c r="H5" i="8"/>
  <c r="I5" i="8" s="1"/>
  <c r="H8" i="8"/>
  <c r="I8" i="8" s="1"/>
  <c r="H11" i="8"/>
  <c r="I11" i="8" s="1"/>
  <c r="H17" i="8"/>
  <c r="I17" i="8" s="1"/>
  <c r="H20" i="8"/>
  <c r="I20" i="8" s="1"/>
  <c r="H23" i="8"/>
  <c r="I23" i="8" s="1"/>
  <c r="H26" i="8"/>
  <c r="I26" i="8" s="1"/>
  <c r="H29" i="8"/>
  <c r="I29" i="8" s="1"/>
  <c r="J8" i="8"/>
  <c r="K8" i="8" s="1"/>
  <c r="J17" i="8"/>
  <c r="K17" i="8" s="1"/>
  <c r="J23" i="8"/>
  <c r="K23" i="8" s="1"/>
  <c r="L5" i="8"/>
  <c r="M5" i="8" s="1"/>
  <c r="L11" i="8"/>
  <c r="M11" i="8" s="1"/>
  <c r="L20" i="8"/>
  <c r="M20" i="8" s="1"/>
  <c r="L26" i="8"/>
  <c r="M26" i="8" s="1"/>
  <c r="L29" i="8"/>
  <c r="M29" i="8" s="1"/>
  <c r="J3" i="8"/>
  <c r="K3" i="8" s="1"/>
  <c r="L3" i="8"/>
  <c r="M3" i="8" s="1"/>
  <c r="H2" i="8"/>
  <c r="I2" i="8" s="1"/>
  <c r="J7" i="7" l="1"/>
  <c r="K7" i="7" s="1"/>
  <c r="N2" i="24"/>
  <c r="H6" i="16"/>
  <c r="I6" i="16" s="1"/>
  <c r="N2" i="23"/>
  <c r="J6" i="11"/>
  <c r="K6" i="11" s="1"/>
  <c r="L6" i="16"/>
  <c r="M6" i="16" s="1"/>
  <c r="F10" i="16"/>
  <c r="F13" i="16" s="1"/>
  <c r="N2" i="16"/>
  <c r="N3" i="21"/>
  <c r="L7" i="7"/>
  <c r="M7" i="7" s="1"/>
  <c r="N7" i="7" s="1"/>
  <c r="F15" i="16"/>
  <c r="G15" i="16" s="1"/>
  <c r="J9" i="21"/>
  <c r="K9" i="21" s="1"/>
  <c r="H9" i="21"/>
  <c r="I9" i="21" s="1"/>
  <c r="N2" i="21"/>
  <c r="N2" i="12"/>
  <c r="J5" i="32"/>
  <c r="K5" i="32" s="1"/>
  <c r="H5" i="32"/>
  <c r="I5" i="32" s="1"/>
  <c r="F9" i="7"/>
  <c r="G9" i="7" s="1"/>
  <c r="N2" i="25"/>
  <c r="N3" i="32"/>
  <c r="N2" i="11"/>
  <c r="J9" i="11"/>
  <c r="K9" i="11" s="1"/>
  <c r="H3" i="7"/>
  <c r="I3" i="7" s="1"/>
  <c r="N4" i="16"/>
  <c r="L3" i="7"/>
  <c r="M3" i="7" s="1"/>
  <c r="J6" i="21"/>
  <c r="K6" i="21" s="1"/>
  <c r="L6" i="11"/>
  <c r="M6" i="11" s="1"/>
  <c r="L6" i="21"/>
  <c r="M6" i="21" s="1"/>
  <c r="N33" i="8"/>
  <c r="L9" i="11"/>
  <c r="M9" i="11" s="1"/>
  <c r="F9" i="32"/>
  <c r="G9" i="32" s="1"/>
  <c r="F7" i="32"/>
  <c r="G7" i="32" s="1"/>
  <c r="N2" i="15"/>
  <c r="L4" i="7"/>
  <c r="M4" i="7" s="1"/>
  <c r="J4" i="7"/>
  <c r="K4" i="7" s="1"/>
  <c r="N2" i="18"/>
  <c r="F9" i="8"/>
  <c r="G6" i="8"/>
  <c r="F7" i="8"/>
  <c r="G4" i="8"/>
  <c r="N4" i="24"/>
  <c r="N2" i="22"/>
  <c r="N2" i="14"/>
  <c r="N3" i="13"/>
  <c r="L6" i="32"/>
  <c r="M6" i="32" s="1"/>
  <c r="J6" i="32"/>
  <c r="K6" i="32" s="1"/>
  <c r="H6" i="32"/>
  <c r="I6" i="32" s="1"/>
  <c r="J4" i="32"/>
  <c r="K4" i="32" s="1"/>
  <c r="H4" i="32"/>
  <c r="I4" i="32" s="1"/>
  <c r="L4" i="32"/>
  <c r="M4" i="32" s="1"/>
  <c r="F14" i="32"/>
  <c r="G11" i="32"/>
  <c r="L8" i="32"/>
  <c r="M8" i="32" s="1"/>
  <c r="J8" i="32"/>
  <c r="K8" i="32" s="1"/>
  <c r="H8" i="32"/>
  <c r="I8" i="32" s="1"/>
  <c r="G10" i="31"/>
  <c r="F13" i="31"/>
  <c r="N3" i="31"/>
  <c r="L5" i="31"/>
  <c r="M5" i="31" s="1"/>
  <c r="H5" i="31"/>
  <c r="I5" i="31" s="1"/>
  <c r="J5" i="31"/>
  <c r="K5" i="31" s="1"/>
  <c r="G8" i="31"/>
  <c r="F11" i="31"/>
  <c r="L7" i="31"/>
  <c r="M7" i="31" s="1"/>
  <c r="J7" i="31"/>
  <c r="K7" i="31" s="1"/>
  <c r="H7" i="31"/>
  <c r="I7" i="31" s="1"/>
  <c r="G9" i="31"/>
  <c r="F12" i="31"/>
  <c r="N4" i="31"/>
  <c r="J6" i="31"/>
  <c r="K6" i="31" s="1"/>
  <c r="L6" i="31"/>
  <c r="M6" i="31" s="1"/>
  <c r="H6" i="31"/>
  <c r="I6" i="31" s="1"/>
  <c r="H3" i="30"/>
  <c r="I3" i="30" s="1"/>
  <c r="L3" i="30"/>
  <c r="M3" i="30" s="1"/>
  <c r="J3" i="30"/>
  <c r="K3" i="30" s="1"/>
  <c r="L5" i="30"/>
  <c r="M5" i="30" s="1"/>
  <c r="J5" i="30"/>
  <c r="K5" i="30" s="1"/>
  <c r="H5" i="30"/>
  <c r="I5" i="30" s="1"/>
  <c r="G8" i="30"/>
  <c r="F11" i="30"/>
  <c r="G4" i="30"/>
  <c r="F7" i="30"/>
  <c r="F9" i="30"/>
  <c r="G6" i="30"/>
  <c r="J5" i="29"/>
  <c r="K5" i="29" s="1"/>
  <c r="H5" i="29"/>
  <c r="I5" i="29" s="1"/>
  <c r="L5" i="29"/>
  <c r="M5" i="29" s="1"/>
  <c r="F10" i="29"/>
  <c r="G7" i="29"/>
  <c r="L6" i="29"/>
  <c r="M6" i="29" s="1"/>
  <c r="J6" i="29"/>
  <c r="K6" i="29" s="1"/>
  <c r="H6" i="29"/>
  <c r="I6" i="29" s="1"/>
  <c r="G9" i="29"/>
  <c r="F12" i="29"/>
  <c r="H4" i="29"/>
  <c r="I4" i="29" s="1"/>
  <c r="J4" i="29"/>
  <c r="K4" i="29" s="1"/>
  <c r="L4" i="29"/>
  <c r="M4" i="29" s="1"/>
  <c r="N2" i="29"/>
  <c r="N3" i="29"/>
  <c r="F11" i="29"/>
  <c r="G8" i="29"/>
  <c r="N2" i="28"/>
  <c r="F10" i="28"/>
  <c r="G7" i="28"/>
  <c r="L6" i="28"/>
  <c r="M6" i="28" s="1"/>
  <c r="J6" i="28"/>
  <c r="K6" i="28" s="1"/>
  <c r="H6" i="28"/>
  <c r="I6" i="28" s="1"/>
  <c r="H4" i="28"/>
  <c r="I4" i="28" s="1"/>
  <c r="J4" i="28"/>
  <c r="K4" i="28" s="1"/>
  <c r="L4" i="28"/>
  <c r="M4" i="28" s="1"/>
  <c r="G9" i="28"/>
  <c r="F12" i="28"/>
  <c r="F11" i="28"/>
  <c r="G8" i="28"/>
  <c r="N3" i="28"/>
  <c r="J5" i="28"/>
  <c r="K5" i="28" s="1"/>
  <c r="H5" i="28"/>
  <c r="I5" i="28" s="1"/>
  <c r="L5" i="28"/>
  <c r="M5" i="28" s="1"/>
  <c r="L5" i="27"/>
  <c r="M5" i="27" s="1"/>
  <c r="J5" i="27"/>
  <c r="K5" i="27" s="1"/>
  <c r="H5" i="27"/>
  <c r="I5" i="27" s="1"/>
  <c r="F9" i="27"/>
  <c r="G6" i="27"/>
  <c r="G8" i="27"/>
  <c r="F11" i="27"/>
  <c r="G4" i="27"/>
  <c r="F7" i="27"/>
  <c r="H3" i="27"/>
  <c r="I3" i="27" s="1"/>
  <c r="J3" i="27"/>
  <c r="K3" i="27" s="1"/>
  <c r="L3" i="27"/>
  <c r="M3" i="27" s="1"/>
  <c r="L5" i="26"/>
  <c r="M5" i="26" s="1"/>
  <c r="J5" i="26"/>
  <c r="K5" i="26" s="1"/>
  <c r="H5" i="26"/>
  <c r="I5" i="26" s="1"/>
  <c r="F11" i="26"/>
  <c r="G8" i="26"/>
  <c r="G4" i="26"/>
  <c r="F7" i="26"/>
  <c r="H3" i="26"/>
  <c r="I3" i="26" s="1"/>
  <c r="L3" i="26"/>
  <c r="M3" i="26" s="1"/>
  <c r="J3" i="26"/>
  <c r="K3" i="26" s="1"/>
  <c r="F9" i="26"/>
  <c r="G6" i="26"/>
  <c r="N3" i="25"/>
  <c r="G8" i="25"/>
  <c r="F11" i="25"/>
  <c r="G10" i="25"/>
  <c r="F13" i="25"/>
  <c r="L5" i="25"/>
  <c r="M5" i="25" s="1"/>
  <c r="H5" i="25"/>
  <c r="I5" i="25" s="1"/>
  <c r="J5" i="25"/>
  <c r="K5" i="25" s="1"/>
  <c r="L7" i="25"/>
  <c r="M7" i="25" s="1"/>
  <c r="J7" i="25"/>
  <c r="K7" i="25" s="1"/>
  <c r="H7" i="25"/>
  <c r="I7" i="25" s="1"/>
  <c r="L6" i="25"/>
  <c r="M6" i="25" s="1"/>
  <c r="J6" i="25"/>
  <c r="K6" i="25" s="1"/>
  <c r="H6" i="25"/>
  <c r="I6" i="25" s="1"/>
  <c r="N4" i="25"/>
  <c r="F12" i="25"/>
  <c r="G9" i="25"/>
  <c r="G10" i="24"/>
  <c r="F13" i="24"/>
  <c r="N3" i="24"/>
  <c r="G8" i="24"/>
  <c r="F11" i="24"/>
  <c r="L5" i="24"/>
  <c r="M5" i="24" s="1"/>
  <c r="H5" i="24"/>
  <c r="I5" i="24" s="1"/>
  <c r="J5" i="24"/>
  <c r="K5" i="24" s="1"/>
  <c r="G9" i="24"/>
  <c r="F12" i="24"/>
  <c r="J6" i="24"/>
  <c r="K6" i="24" s="1"/>
  <c r="H6" i="24"/>
  <c r="I6" i="24" s="1"/>
  <c r="L6" i="24"/>
  <c r="M6" i="24" s="1"/>
  <c r="L7" i="24"/>
  <c r="M7" i="24" s="1"/>
  <c r="J7" i="24"/>
  <c r="K7" i="24" s="1"/>
  <c r="H7" i="24"/>
  <c r="I7" i="24" s="1"/>
  <c r="L5" i="23"/>
  <c r="M5" i="23" s="1"/>
  <c r="J5" i="23"/>
  <c r="K5" i="23" s="1"/>
  <c r="H5" i="23"/>
  <c r="I5" i="23" s="1"/>
  <c r="G8" i="23"/>
  <c r="F11" i="23"/>
  <c r="L6" i="23"/>
  <c r="M6" i="23" s="1"/>
  <c r="J6" i="23"/>
  <c r="K6" i="23" s="1"/>
  <c r="H6" i="23"/>
  <c r="I6" i="23" s="1"/>
  <c r="G9" i="23"/>
  <c r="F12" i="23"/>
  <c r="G7" i="23"/>
  <c r="F10" i="23"/>
  <c r="J4" i="23"/>
  <c r="K4" i="23" s="1"/>
  <c r="H4" i="23"/>
  <c r="I4" i="23" s="1"/>
  <c r="L4" i="23"/>
  <c r="M4" i="23" s="1"/>
  <c r="N3" i="22"/>
  <c r="J5" i="22"/>
  <c r="K5" i="22" s="1"/>
  <c r="H5" i="22"/>
  <c r="I5" i="22" s="1"/>
  <c r="L5" i="22"/>
  <c r="M5" i="22" s="1"/>
  <c r="F11" i="22"/>
  <c r="G8" i="22"/>
  <c r="L6" i="22"/>
  <c r="M6" i="22" s="1"/>
  <c r="J6" i="22"/>
  <c r="K6" i="22" s="1"/>
  <c r="H6" i="22"/>
  <c r="I6" i="22" s="1"/>
  <c r="G9" i="22"/>
  <c r="F12" i="22"/>
  <c r="F10" i="22"/>
  <c r="G7" i="22"/>
  <c r="H4" i="22"/>
  <c r="I4" i="22" s="1"/>
  <c r="J4" i="22"/>
  <c r="K4" i="22" s="1"/>
  <c r="L4" i="22"/>
  <c r="M4" i="22" s="1"/>
  <c r="L12" i="21"/>
  <c r="M12" i="21" s="1"/>
  <c r="J12" i="21"/>
  <c r="K12" i="21" s="1"/>
  <c r="H12" i="21"/>
  <c r="I12" i="21" s="1"/>
  <c r="G8" i="21"/>
  <c r="F11" i="21"/>
  <c r="G15" i="21"/>
  <c r="F18" i="21"/>
  <c r="F10" i="21"/>
  <c r="G7" i="21"/>
  <c r="J4" i="21"/>
  <c r="K4" i="21" s="1"/>
  <c r="H4" i="21"/>
  <c r="I4" i="21" s="1"/>
  <c r="L4" i="21"/>
  <c r="M4" i="21" s="1"/>
  <c r="L5" i="21"/>
  <c r="M5" i="21" s="1"/>
  <c r="J5" i="21"/>
  <c r="K5" i="21" s="1"/>
  <c r="H5" i="21"/>
  <c r="I5" i="21" s="1"/>
  <c r="F9" i="20"/>
  <c r="G6" i="20"/>
  <c r="H3" i="20"/>
  <c r="I3" i="20" s="1"/>
  <c r="J3" i="20"/>
  <c r="K3" i="20" s="1"/>
  <c r="L3" i="20"/>
  <c r="M3" i="20" s="1"/>
  <c r="G4" i="20"/>
  <c r="F7" i="20"/>
  <c r="L5" i="20"/>
  <c r="M5" i="20" s="1"/>
  <c r="J5" i="20"/>
  <c r="K5" i="20" s="1"/>
  <c r="H5" i="20"/>
  <c r="I5" i="20" s="1"/>
  <c r="G8" i="20"/>
  <c r="F11" i="20"/>
  <c r="F9" i="19"/>
  <c r="G6" i="19"/>
  <c r="G4" i="19"/>
  <c r="F7" i="19"/>
  <c r="L5" i="19"/>
  <c r="M5" i="19" s="1"/>
  <c r="J5" i="19"/>
  <c r="K5" i="19" s="1"/>
  <c r="H5" i="19"/>
  <c r="I5" i="19" s="1"/>
  <c r="G8" i="19"/>
  <c r="F11" i="19"/>
  <c r="H3" i="19"/>
  <c r="I3" i="19" s="1"/>
  <c r="L3" i="19"/>
  <c r="M3" i="19" s="1"/>
  <c r="J3" i="19"/>
  <c r="K3" i="19" s="1"/>
  <c r="N3" i="18"/>
  <c r="L6" i="18"/>
  <c r="M6" i="18" s="1"/>
  <c r="J6" i="18"/>
  <c r="K6" i="18" s="1"/>
  <c r="H6" i="18"/>
  <c r="I6" i="18" s="1"/>
  <c r="H4" i="18"/>
  <c r="I4" i="18" s="1"/>
  <c r="J4" i="18"/>
  <c r="K4" i="18" s="1"/>
  <c r="L4" i="18"/>
  <c r="M4" i="18" s="1"/>
  <c r="G9" i="18"/>
  <c r="F10" i="18"/>
  <c r="G7" i="18"/>
  <c r="G8" i="18"/>
  <c r="J5" i="18"/>
  <c r="K5" i="18" s="1"/>
  <c r="H5" i="18"/>
  <c r="I5" i="18" s="1"/>
  <c r="L5" i="18"/>
  <c r="M5" i="18" s="1"/>
  <c r="H3" i="17"/>
  <c r="I3" i="17" s="1"/>
  <c r="L3" i="17"/>
  <c r="M3" i="17" s="1"/>
  <c r="J3" i="17"/>
  <c r="K3" i="17" s="1"/>
  <c r="L5" i="17"/>
  <c r="M5" i="17" s="1"/>
  <c r="J5" i="17"/>
  <c r="K5" i="17" s="1"/>
  <c r="H5" i="17"/>
  <c r="I5" i="17" s="1"/>
  <c r="G8" i="17"/>
  <c r="F9" i="17"/>
  <c r="F12" i="17" s="1"/>
  <c r="G6" i="17"/>
  <c r="G4" i="17"/>
  <c r="F7" i="17"/>
  <c r="L5" i="16"/>
  <c r="M5" i="16" s="1"/>
  <c r="J5" i="16"/>
  <c r="K5" i="16" s="1"/>
  <c r="H5" i="16"/>
  <c r="I5" i="16" s="1"/>
  <c r="L7" i="16"/>
  <c r="M7" i="16" s="1"/>
  <c r="J7" i="16"/>
  <c r="K7" i="16" s="1"/>
  <c r="H7" i="16"/>
  <c r="I7" i="16" s="1"/>
  <c r="N9" i="16"/>
  <c r="G8" i="16"/>
  <c r="F11" i="16"/>
  <c r="L12" i="16"/>
  <c r="M12" i="16" s="1"/>
  <c r="J12" i="16"/>
  <c r="K12" i="16" s="1"/>
  <c r="H12" i="16"/>
  <c r="I12" i="16" s="1"/>
  <c r="G9" i="15"/>
  <c r="F12" i="15"/>
  <c r="F11" i="15"/>
  <c r="G8" i="15"/>
  <c r="N3" i="15"/>
  <c r="F10" i="15"/>
  <c r="G7" i="15"/>
  <c r="J5" i="15"/>
  <c r="K5" i="15" s="1"/>
  <c r="H5" i="15"/>
  <c r="I5" i="15" s="1"/>
  <c r="L5" i="15"/>
  <c r="M5" i="15" s="1"/>
  <c r="L6" i="15"/>
  <c r="M6" i="15" s="1"/>
  <c r="J6" i="15"/>
  <c r="K6" i="15" s="1"/>
  <c r="H6" i="15"/>
  <c r="I6" i="15" s="1"/>
  <c r="H4" i="15"/>
  <c r="I4" i="15" s="1"/>
  <c r="L4" i="15"/>
  <c r="M4" i="15" s="1"/>
  <c r="J4" i="15"/>
  <c r="K4" i="15" s="1"/>
  <c r="L6" i="14"/>
  <c r="M6" i="14" s="1"/>
  <c r="J6" i="14"/>
  <c r="K6" i="14" s="1"/>
  <c r="H6" i="14"/>
  <c r="I6" i="14" s="1"/>
  <c r="G9" i="14"/>
  <c r="F12" i="14"/>
  <c r="F11" i="14"/>
  <c r="G8" i="14"/>
  <c r="L5" i="14"/>
  <c r="M5" i="14" s="1"/>
  <c r="J5" i="14"/>
  <c r="K5" i="14" s="1"/>
  <c r="H5" i="14"/>
  <c r="I5" i="14" s="1"/>
  <c r="H4" i="14"/>
  <c r="I4" i="14" s="1"/>
  <c r="L4" i="14"/>
  <c r="M4" i="14" s="1"/>
  <c r="J4" i="14"/>
  <c r="K4" i="14" s="1"/>
  <c r="N3" i="14"/>
  <c r="F10" i="14"/>
  <c r="G7" i="14"/>
  <c r="J5" i="13"/>
  <c r="K5" i="13" s="1"/>
  <c r="H5" i="13"/>
  <c r="I5" i="13" s="1"/>
  <c r="L5" i="13"/>
  <c r="M5" i="13" s="1"/>
  <c r="F10" i="13"/>
  <c r="G7" i="13"/>
  <c r="H4" i="13"/>
  <c r="I4" i="13" s="1"/>
  <c r="L4" i="13"/>
  <c r="M4" i="13" s="1"/>
  <c r="J4" i="13"/>
  <c r="K4" i="13" s="1"/>
  <c r="N2" i="13"/>
  <c r="L6" i="13"/>
  <c r="M6" i="13" s="1"/>
  <c r="J6" i="13"/>
  <c r="K6" i="13" s="1"/>
  <c r="H6" i="13"/>
  <c r="I6" i="13" s="1"/>
  <c r="G8" i="13"/>
  <c r="F11" i="13"/>
  <c r="G9" i="13"/>
  <c r="F12" i="13"/>
  <c r="J4" i="12"/>
  <c r="K4" i="12" s="1"/>
  <c r="H4" i="12"/>
  <c r="I4" i="12" s="1"/>
  <c r="L4" i="12"/>
  <c r="M4" i="12" s="1"/>
  <c r="L5" i="12"/>
  <c r="M5" i="12" s="1"/>
  <c r="J5" i="12"/>
  <c r="K5" i="12" s="1"/>
  <c r="H5" i="12"/>
  <c r="I5" i="12" s="1"/>
  <c r="G8" i="12"/>
  <c r="F11" i="12"/>
  <c r="L6" i="12"/>
  <c r="M6" i="12" s="1"/>
  <c r="J6" i="12"/>
  <c r="K6" i="12" s="1"/>
  <c r="H6" i="12"/>
  <c r="I6" i="12" s="1"/>
  <c r="F10" i="12"/>
  <c r="G7" i="12"/>
  <c r="G9" i="12"/>
  <c r="F12" i="12"/>
  <c r="G8" i="11"/>
  <c r="F11" i="11"/>
  <c r="F10" i="11"/>
  <c r="G7" i="11"/>
  <c r="J4" i="11"/>
  <c r="K4" i="11" s="1"/>
  <c r="H4" i="11"/>
  <c r="I4" i="11" s="1"/>
  <c r="L4" i="11"/>
  <c r="M4" i="11" s="1"/>
  <c r="L12" i="11"/>
  <c r="M12" i="11" s="1"/>
  <c r="J12" i="11"/>
  <c r="K12" i="11" s="1"/>
  <c r="H12" i="11"/>
  <c r="I12" i="11" s="1"/>
  <c r="L5" i="11"/>
  <c r="M5" i="11" s="1"/>
  <c r="J5" i="11"/>
  <c r="K5" i="11" s="1"/>
  <c r="H5" i="11"/>
  <c r="I5" i="11" s="1"/>
  <c r="G15" i="11"/>
  <c r="F18" i="11"/>
  <c r="G8" i="10"/>
  <c r="F11" i="10"/>
  <c r="F9" i="10"/>
  <c r="G6" i="10"/>
  <c r="L5" i="10"/>
  <c r="M5" i="10" s="1"/>
  <c r="J5" i="10"/>
  <c r="K5" i="10" s="1"/>
  <c r="H5" i="10"/>
  <c r="I5" i="10" s="1"/>
  <c r="G4" i="10"/>
  <c r="F7" i="10"/>
  <c r="H3" i="10"/>
  <c r="I3" i="10" s="1"/>
  <c r="J3" i="10"/>
  <c r="K3" i="10" s="1"/>
  <c r="L3" i="10"/>
  <c r="M3" i="10" s="1"/>
  <c r="J6" i="7"/>
  <c r="K6" i="7" s="1"/>
  <c r="H6" i="7"/>
  <c r="I6" i="7" s="1"/>
  <c r="L6" i="7"/>
  <c r="M6" i="7" s="1"/>
  <c r="L5" i="7"/>
  <c r="M5" i="7" s="1"/>
  <c r="H5" i="7"/>
  <c r="I5" i="7" s="1"/>
  <c r="J5" i="7"/>
  <c r="K5" i="7" s="1"/>
  <c r="G8" i="7"/>
  <c r="J10" i="7"/>
  <c r="K10" i="7" s="1"/>
  <c r="H10" i="7"/>
  <c r="I10" i="7" s="1"/>
  <c r="L10" i="7"/>
  <c r="M10" i="7" s="1"/>
  <c r="F16" i="7"/>
  <c r="G13" i="7"/>
  <c r="J3" i="9"/>
  <c r="K3" i="9" s="1"/>
  <c r="H3" i="9"/>
  <c r="I3" i="9" s="1"/>
  <c r="L3" i="9"/>
  <c r="M3" i="9" s="1"/>
  <c r="J5" i="9"/>
  <c r="K5" i="9" s="1"/>
  <c r="H5" i="9"/>
  <c r="I5" i="9" s="1"/>
  <c r="L5" i="9"/>
  <c r="M5" i="9" s="1"/>
  <c r="G8" i="9"/>
  <c r="F11" i="9"/>
  <c r="F9" i="9"/>
  <c r="G6" i="9"/>
  <c r="G4" i="9"/>
  <c r="F7" i="9"/>
  <c r="N14" i="8"/>
  <c r="N34" i="8"/>
  <c r="N32" i="8"/>
  <c r="N11" i="8"/>
  <c r="N2" i="8"/>
  <c r="N29" i="8"/>
  <c r="N20" i="8"/>
  <c r="N17" i="8"/>
  <c r="N3" i="8"/>
  <c r="N8" i="8"/>
  <c r="N5" i="8"/>
  <c r="N26" i="8"/>
  <c r="N23" i="8"/>
  <c r="N6" i="16" l="1"/>
  <c r="G10" i="16"/>
  <c r="N9" i="21"/>
  <c r="N9" i="11"/>
  <c r="F18" i="16"/>
  <c r="N6" i="11"/>
  <c r="N5" i="32"/>
  <c r="N3" i="7"/>
  <c r="N6" i="21"/>
  <c r="N4" i="7"/>
  <c r="F10" i="32"/>
  <c r="F13" i="32" s="1"/>
  <c r="N12" i="11"/>
  <c r="F12" i="32"/>
  <c r="F15" i="32" s="1"/>
  <c r="N5" i="17"/>
  <c r="N5" i="16"/>
  <c r="N12" i="21"/>
  <c r="N7" i="24"/>
  <c r="N6" i="14"/>
  <c r="N3" i="26"/>
  <c r="J4" i="8"/>
  <c r="K4" i="8" s="1"/>
  <c r="H4" i="8"/>
  <c r="I4" i="8" s="1"/>
  <c r="L4" i="8"/>
  <c r="M4" i="8" s="1"/>
  <c r="F10" i="8"/>
  <c r="G7" i="8"/>
  <c r="L6" i="8"/>
  <c r="M6" i="8" s="1"/>
  <c r="H6" i="8"/>
  <c r="I6" i="8" s="1"/>
  <c r="J6" i="8"/>
  <c r="K6" i="8" s="1"/>
  <c r="N4" i="11"/>
  <c r="N5" i="18"/>
  <c r="F12" i="8"/>
  <c r="G9" i="8"/>
  <c r="N6" i="12"/>
  <c r="N8" i="32"/>
  <c r="N4" i="29"/>
  <c r="N5" i="28"/>
  <c r="N6" i="28"/>
  <c r="N5" i="27"/>
  <c r="N6" i="25"/>
  <c r="N5" i="24"/>
  <c r="N6" i="23"/>
  <c r="N3" i="19"/>
  <c r="N5" i="19"/>
  <c r="N12" i="16"/>
  <c r="N7" i="16"/>
  <c r="N6" i="15"/>
  <c r="N4" i="14"/>
  <c r="N5" i="14"/>
  <c r="N6" i="13"/>
  <c r="N5" i="11"/>
  <c r="N3" i="10"/>
  <c r="L11" i="32"/>
  <c r="M11" i="32" s="1"/>
  <c r="J11" i="32"/>
  <c r="K11" i="32" s="1"/>
  <c r="H11" i="32"/>
  <c r="I11" i="32" s="1"/>
  <c r="G14" i="32"/>
  <c r="F17" i="32"/>
  <c r="N4" i="32"/>
  <c r="L7" i="32"/>
  <c r="M7" i="32" s="1"/>
  <c r="J7" i="32"/>
  <c r="K7" i="32" s="1"/>
  <c r="H7" i="32"/>
  <c r="I7" i="32" s="1"/>
  <c r="N6" i="32"/>
  <c r="H9" i="32"/>
  <c r="I9" i="32" s="1"/>
  <c r="L9" i="32"/>
  <c r="M9" i="32" s="1"/>
  <c r="J9" i="32"/>
  <c r="K9" i="32" s="1"/>
  <c r="H9" i="31"/>
  <c r="I9" i="31" s="1"/>
  <c r="J9" i="31"/>
  <c r="K9" i="31" s="1"/>
  <c r="L9" i="31"/>
  <c r="M9" i="31" s="1"/>
  <c r="N5" i="31"/>
  <c r="F16" i="31"/>
  <c r="G13" i="31"/>
  <c r="J10" i="31"/>
  <c r="K10" i="31" s="1"/>
  <c r="H10" i="31"/>
  <c r="I10" i="31" s="1"/>
  <c r="L10" i="31"/>
  <c r="M10" i="31" s="1"/>
  <c r="F14" i="31"/>
  <c r="G11" i="31"/>
  <c r="L8" i="31"/>
  <c r="M8" i="31" s="1"/>
  <c r="J8" i="31"/>
  <c r="K8" i="31" s="1"/>
  <c r="H8" i="31"/>
  <c r="I8" i="31" s="1"/>
  <c r="F15" i="31"/>
  <c r="G12" i="31"/>
  <c r="N6" i="31"/>
  <c r="N7" i="31"/>
  <c r="L6" i="30"/>
  <c r="M6" i="30" s="1"/>
  <c r="J6" i="30"/>
  <c r="K6" i="30" s="1"/>
  <c r="H6" i="30"/>
  <c r="I6" i="30" s="1"/>
  <c r="F14" i="30"/>
  <c r="G11" i="30"/>
  <c r="G9" i="30"/>
  <c r="F12" i="30"/>
  <c r="L8" i="30"/>
  <c r="M8" i="30" s="1"/>
  <c r="J8" i="30"/>
  <c r="K8" i="30" s="1"/>
  <c r="H8" i="30"/>
  <c r="I8" i="30" s="1"/>
  <c r="N5" i="30"/>
  <c r="F10" i="30"/>
  <c r="G7" i="30"/>
  <c r="J4" i="30"/>
  <c r="K4" i="30" s="1"/>
  <c r="H4" i="30"/>
  <c r="I4" i="30" s="1"/>
  <c r="L4" i="30"/>
  <c r="M4" i="30" s="1"/>
  <c r="N3" i="30"/>
  <c r="N6" i="29"/>
  <c r="N5" i="29"/>
  <c r="H9" i="29"/>
  <c r="I9" i="29" s="1"/>
  <c r="L9" i="29"/>
  <c r="M9" i="29" s="1"/>
  <c r="J9" i="29"/>
  <c r="K9" i="29" s="1"/>
  <c r="L8" i="29"/>
  <c r="M8" i="29" s="1"/>
  <c r="J8" i="29"/>
  <c r="K8" i="29" s="1"/>
  <c r="H8" i="29"/>
  <c r="I8" i="29" s="1"/>
  <c r="L7" i="29"/>
  <c r="M7" i="29" s="1"/>
  <c r="J7" i="29"/>
  <c r="K7" i="29" s="1"/>
  <c r="H7" i="29"/>
  <c r="I7" i="29" s="1"/>
  <c r="G11" i="29"/>
  <c r="F14" i="29"/>
  <c r="G10" i="29"/>
  <c r="F13" i="29"/>
  <c r="F15" i="29"/>
  <c r="G12" i="29"/>
  <c r="L8" i="28"/>
  <c r="M8" i="28" s="1"/>
  <c r="J8" i="28"/>
  <c r="K8" i="28" s="1"/>
  <c r="H8" i="28"/>
  <c r="I8" i="28" s="1"/>
  <c r="G11" i="28"/>
  <c r="F14" i="28"/>
  <c r="F15" i="28"/>
  <c r="G12" i="28"/>
  <c r="L7" i="28"/>
  <c r="M7" i="28" s="1"/>
  <c r="J7" i="28"/>
  <c r="K7" i="28" s="1"/>
  <c r="H7" i="28"/>
  <c r="I7" i="28" s="1"/>
  <c r="H9" i="28"/>
  <c r="I9" i="28" s="1"/>
  <c r="L9" i="28"/>
  <c r="M9" i="28" s="1"/>
  <c r="J9" i="28"/>
  <c r="K9" i="28" s="1"/>
  <c r="G10" i="28"/>
  <c r="F13" i="28"/>
  <c r="N4" i="28"/>
  <c r="H8" i="27"/>
  <c r="I8" i="27" s="1"/>
  <c r="L8" i="27"/>
  <c r="M8" i="27" s="1"/>
  <c r="J8" i="27"/>
  <c r="K8" i="27" s="1"/>
  <c r="L6" i="27"/>
  <c r="M6" i="27" s="1"/>
  <c r="J6" i="27"/>
  <c r="K6" i="27" s="1"/>
  <c r="H6" i="27"/>
  <c r="I6" i="27" s="1"/>
  <c r="N3" i="27"/>
  <c r="G9" i="27"/>
  <c r="F12" i="27"/>
  <c r="J4" i="27"/>
  <c r="K4" i="27" s="1"/>
  <c r="H4" i="27"/>
  <c r="I4" i="27" s="1"/>
  <c r="L4" i="27"/>
  <c r="M4" i="27" s="1"/>
  <c r="F14" i="27"/>
  <c r="G11" i="27"/>
  <c r="F10" i="27"/>
  <c r="G7" i="27"/>
  <c r="F10" i="26"/>
  <c r="G7" i="26"/>
  <c r="J4" i="26"/>
  <c r="K4" i="26" s="1"/>
  <c r="H4" i="26"/>
  <c r="I4" i="26" s="1"/>
  <c r="L4" i="26"/>
  <c r="M4" i="26" s="1"/>
  <c r="L8" i="26"/>
  <c r="M8" i="26" s="1"/>
  <c r="J8" i="26"/>
  <c r="K8" i="26" s="1"/>
  <c r="H8" i="26"/>
  <c r="I8" i="26" s="1"/>
  <c r="F14" i="26"/>
  <c r="G11" i="26"/>
  <c r="L6" i="26"/>
  <c r="M6" i="26" s="1"/>
  <c r="J6" i="26"/>
  <c r="K6" i="26" s="1"/>
  <c r="H6" i="26"/>
  <c r="I6" i="26" s="1"/>
  <c r="N5" i="26"/>
  <c r="G9" i="26"/>
  <c r="F12" i="26"/>
  <c r="F16" i="25"/>
  <c r="G13" i="25"/>
  <c r="F15" i="25"/>
  <c r="G12" i="25"/>
  <c r="N7" i="25"/>
  <c r="J10" i="25"/>
  <c r="K10" i="25" s="1"/>
  <c r="L10" i="25"/>
  <c r="M10" i="25" s="1"/>
  <c r="H10" i="25"/>
  <c r="I10" i="25" s="1"/>
  <c r="L8" i="25"/>
  <c r="M8" i="25" s="1"/>
  <c r="J8" i="25"/>
  <c r="K8" i="25" s="1"/>
  <c r="H8" i="25"/>
  <c r="I8" i="25" s="1"/>
  <c r="H9" i="25"/>
  <c r="I9" i="25" s="1"/>
  <c r="J9" i="25"/>
  <c r="K9" i="25" s="1"/>
  <c r="L9" i="25"/>
  <c r="M9" i="25" s="1"/>
  <c r="F14" i="25"/>
  <c r="G11" i="25"/>
  <c r="N5" i="25"/>
  <c r="N6" i="24"/>
  <c r="L8" i="24"/>
  <c r="M8" i="24" s="1"/>
  <c r="H8" i="24"/>
  <c r="I8" i="24" s="1"/>
  <c r="J8" i="24"/>
  <c r="K8" i="24" s="1"/>
  <c r="G12" i="24"/>
  <c r="F15" i="24"/>
  <c r="F16" i="24"/>
  <c r="G13" i="24"/>
  <c r="H9" i="24"/>
  <c r="I9" i="24" s="1"/>
  <c r="L9" i="24"/>
  <c r="M9" i="24" s="1"/>
  <c r="J9" i="24"/>
  <c r="K9" i="24" s="1"/>
  <c r="J10" i="24"/>
  <c r="K10" i="24" s="1"/>
  <c r="L10" i="24"/>
  <c r="M10" i="24" s="1"/>
  <c r="H10" i="24"/>
  <c r="I10" i="24" s="1"/>
  <c r="F14" i="24"/>
  <c r="G11" i="24"/>
  <c r="F14" i="23"/>
  <c r="G11" i="23"/>
  <c r="G10" i="23"/>
  <c r="F13" i="23"/>
  <c r="L8" i="23"/>
  <c r="M8" i="23" s="1"/>
  <c r="J8" i="23"/>
  <c r="K8" i="23" s="1"/>
  <c r="H8" i="23"/>
  <c r="I8" i="23" s="1"/>
  <c r="H9" i="23"/>
  <c r="I9" i="23" s="1"/>
  <c r="L9" i="23"/>
  <c r="M9" i="23" s="1"/>
  <c r="J9" i="23"/>
  <c r="K9" i="23" s="1"/>
  <c r="L7" i="23"/>
  <c r="M7" i="23" s="1"/>
  <c r="J7" i="23"/>
  <c r="K7" i="23" s="1"/>
  <c r="H7" i="23"/>
  <c r="I7" i="23" s="1"/>
  <c r="N5" i="23"/>
  <c r="N4" i="23"/>
  <c r="F15" i="23"/>
  <c r="G12" i="23"/>
  <c r="F15" i="22"/>
  <c r="G12" i="22"/>
  <c r="G11" i="22"/>
  <c r="F14" i="22"/>
  <c r="L7" i="22"/>
  <c r="M7" i="22" s="1"/>
  <c r="J7" i="22"/>
  <c r="K7" i="22" s="1"/>
  <c r="H7" i="22"/>
  <c r="I7" i="22" s="1"/>
  <c r="G10" i="22"/>
  <c r="F13" i="22"/>
  <c r="H9" i="22"/>
  <c r="I9" i="22" s="1"/>
  <c r="L9" i="22"/>
  <c r="M9" i="22" s="1"/>
  <c r="J9" i="22"/>
  <c r="K9" i="22" s="1"/>
  <c r="L8" i="22"/>
  <c r="M8" i="22" s="1"/>
  <c r="J8" i="22"/>
  <c r="K8" i="22" s="1"/>
  <c r="H8" i="22"/>
  <c r="I8" i="22" s="1"/>
  <c r="N6" i="22"/>
  <c r="N5" i="22"/>
  <c r="N4" i="22"/>
  <c r="L7" i="21"/>
  <c r="M7" i="21" s="1"/>
  <c r="J7" i="21"/>
  <c r="K7" i="21" s="1"/>
  <c r="H7" i="21"/>
  <c r="I7" i="21" s="1"/>
  <c r="G10" i="21"/>
  <c r="F13" i="21"/>
  <c r="F21" i="21"/>
  <c r="G18" i="21"/>
  <c r="H15" i="21"/>
  <c r="I15" i="21" s="1"/>
  <c r="L15" i="21"/>
  <c r="M15" i="21" s="1"/>
  <c r="J15" i="21"/>
  <c r="K15" i="21" s="1"/>
  <c r="F14" i="21"/>
  <c r="G11" i="21"/>
  <c r="J8" i="21"/>
  <c r="K8" i="21" s="1"/>
  <c r="L8" i="21"/>
  <c r="M8" i="21" s="1"/>
  <c r="H8" i="21"/>
  <c r="I8" i="21" s="1"/>
  <c r="N5" i="21"/>
  <c r="N4" i="21"/>
  <c r="L6" i="20"/>
  <c r="M6" i="20" s="1"/>
  <c r="J6" i="20"/>
  <c r="K6" i="20" s="1"/>
  <c r="H6" i="20"/>
  <c r="I6" i="20" s="1"/>
  <c r="F14" i="20"/>
  <c r="G11" i="20"/>
  <c r="G9" i="20"/>
  <c r="F12" i="20"/>
  <c r="F10" i="20"/>
  <c r="G7" i="20"/>
  <c r="N3" i="20"/>
  <c r="H8" i="20"/>
  <c r="I8" i="20" s="1"/>
  <c r="L8" i="20"/>
  <c r="M8" i="20" s="1"/>
  <c r="J8" i="20"/>
  <c r="K8" i="20" s="1"/>
  <c r="N5" i="20"/>
  <c r="J4" i="20"/>
  <c r="K4" i="20" s="1"/>
  <c r="H4" i="20"/>
  <c r="I4" i="20" s="1"/>
  <c r="L4" i="20"/>
  <c r="M4" i="20" s="1"/>
  <c r="L8" i="19"/>
  <c r="M8" i="19" s="1"/>
  <c r="J8" i="19"/>
  <c r="K8" i="19" s="1"/>
  <c r="H8" i="19"/>
  <c r="I8" i="19" s="1"/>
  <c r="F10" i="19"/>
  <c r="G7" i="19"/>
  <c r="J4" i="19"/>
  <c r="K4" i="19" s="1"/>
  <c r="H4" i="19"/>
  <c r="I4" i="19" s="1"/>
  <c r="L4" i="19"/>
  <c r="M4" i="19" s="1"/>
  <c r="G9" i="19"/>
  <c r="F12" i="19"/>
  <c r="L6" i="19"/>
  <c r="M6" i="19" s="1"/>
  <c r="J6" i="19"/>
  <c r="K6" i="19" s="1"/>
  <c r="H6" i="19"/>
  <c r="I6" i="19" s="1"/>
  <c r="F14" i="19"/>
  <c r="G11" i="19"/>
  <c r="L8" i="18"/>
  <c r="M8" i="18" s="1"/>
  <c r="J8" i="18"/>
  <c r="K8" i="18" s="1"/>
  <c r="H8" i="18"/>
  <c r="I8" i="18" s="1"/>
  <c r="F15" i="18"/>
  <c r="G12" i="18"/>
  <c r="G11" i="18"/>
  <c r="F14" i="18"/>
  <c r="L7" i="18"/>
  <c r="M7" i="18" s="1"/>
  <c r="J7" i="18"/>
  <c r="K7" i="18" s="1"/>
  <c r="H7" i="18"/>
  <c r="I7" i="18" s="1"/>
  <c r="G10" i="18"/>
  <c r="N4" i="18"/>
  <c r="L9" i="18"/>
  <c r="M9" i="18" s="1"/>
  <c r="H9" i="18"/>
  <c r="I9" i="18" s="1"/>
  <c r="J9" i="18"/>
  <c r="K9" i="18" s="1"/>
  <c r="N6" i="18"/>
  <c r="J4" i="17"/>
  <c r="K4" i="17" s="1"/>
  <c r="H4" i="17"/>
  <c r="I4" i="17" s="1"/>
  <c r="L4" i="17"/>
  <c r="M4" i="17" s="1"/>
  <c r="G7" i="17"/>
  <c r="F10" i="17"/>
  <c r="F13" i="17" s="1"/>
  <c r="L6" i="17"/>
  <c r="M6" i="17" s="1"/>
  <c r="J6" i="17"/>
  <c r="K6" i="17" s="1"/>
  <c r="H6" i="17"/>
  <c r="I6" i="17" s="1"/>
  <c r="G9" i="17"/>
  <c r="N3" i="17"/>
  <c r="F14" i="17"/>
  <c r="G11" i="17"/>
  <c r="L8" i="17"/>
  <c r="M8" i="17" s="1"/>
  <c r="J8" i="17"/>
  <c r="K8" i="17" s="1"/>
  <c r="H8" i="17"/>
  <c r="I8" i="17" s="1"/>
  <c r="F21" i="16"/>
  <c r="G18" i="16"/>
  <c r="H15" i="16"/>
  <c r="I15" i="16" s="1"/>
  <c r="L15" i="16"/>
  <c r="M15" i="16" s="1"/>
  <c r="J15" i="16"/>
  <c r="K15" i="16" s="1"/>
  <c r="F14" i="16"/>
  <c r="G11" i="16"/>
  <c r="J8" i="16"/>
  <c r="K8" i="16" s="1"/>
  <c r="L8" i="16"/>
  <c r="M8" i="16" s="1"/>
  <c r="H8" i="16"/>
  <c r="I8" i="16" s="1"/>
  <c r="F16" i="16"/>
  <c r="G13" i="16"/>
  <c r="J10" i="16"/>
  <c r="K10" i="16" s="1"/>
  <c r="H10" i="16"/>
  <c r="I10" i="16" s="1"/>
  <c r="L10" i="16"/>
  <c r="M10" i="16" s="1"/>
  <c r="N5" i="15"/>
  <c r="F14" i="15"/>
  <c r="G11" i="15"/>
  <c r="J9" i="15"/>
  <c r="K9" i="15" s="1"/>
  <c r="L9" i="15"/>
  <c r="M9" i="15" s="1"/>
  <c r="H9" i="15"/>
  <c r="I9" i="15" s="1"/>
  <c r="L7" i="15"/>
  <c r="M7" i="15" s="1"/>
  <c r="J7" i="15"/>
  <c r="K7" i="15" s="1"/>
  <c r="H7" i="15"/>
  <c r="I7" i="15" s="1"/>
  <c r="N4" i="15"/>
  <c r="G10" i="15"/>
  <c r="F13" i="15"/>
  <c r="F15" i="15"/>
  <c r="G12" i="15"/>
  <c r="L8" i="15"/>
  <c r="M8" i="15" s="1"/>
  <c r="J8" i="15"/>
  <c r="K8" i="15" s="1"/>
  <c r="H8" i="15"/>
  <c r="I8" i="15" s="1"/>
  <c r="F15" i="14"/>
  <c r="G12" i="14"/>
  <c r="L8" i="14"/>
  <c r="M8" i="14" s="1"/>
  <c r="H8" i="14"/>
  <c r="I8" i="14" s="1"/>
  <c r="J8" i="14"/>
  <c r="K8" i="14" s="1"/>
  <c r="G11" i="14"/>
  <c r="F14" i="14"/>
  <c r="L7" i="14"/>
  <c r="M7" i="14" s="1"/>
  <c r="J7" i="14"/>
  <c r="K7" i="14" s="1"/>
  <c r="H7" i="14"/>
  <c r="I7" i="14" s="1"/>
  <c r="G10" i="14"/>
  <c r="F13" i="14"/>
  <c r="L9" i="14"/>
  <c r="M9" i="14" s="1"/>
  <c r="J9" i="14"/>
  <c r="K9" i="14" s="1"/>
  <c r="H9" i="14"/>
  <c r="I9" i="14" s="1"/>
  <c r="G10" i="13"/>
  <c r="F13" i="13"/>
  <c r="N4" i="13"/>
  <c r="L7" i="13"/>
  <c r="M7" i="13" s="1"/>
  <c r="J7" i="13"/>
  <c r="K7" i="13" s="1"/>
  <c r="H7" i="13"/>
  <c r="I7" i="13" s="1"/>
  <c r="F15" i="13"/>
  <c r="G12" i="13"/>
  <c r="J9" i="13"/>
  <c r="K9" i="13" s="1"/>
  <c r="L9" i="13"/>
  <c r="M9" i="13" s="1"/>
  <c r="H9" i="13"/>
  <c r="I9" i="13" s="1"/>
  <c r="G11" i="13"/>
  <c r="F14" i="13"/>
  <c r="L8" i="13"/>
  <c r="M8" i="13" s="1"/>
  <c r="H8" i="13"/>
  <c r="I8" i="13" s="1"/>
  <c r="J8" i="13"/>
  <c r="K8" i="13" s="1"/>
  <c r="N5" i="13"/>
  <c r="H9" i="12"/>
  <c r="I9" i="12" s="1"/>
  <c r="J9" i="12"/>
  <c r="K9" i="12" s="1"/>
  <c r="L9" i="12"/>
  <c r="M9" i="12" s="1"/>
  <c r="L7" i="12"/>
  <c r="M7" i="12" s="1"/>
  <c r="J7" i="12"/>
  <c r="K7" i="12" s="1"/>
  <c r="H7" i="12"/>
  <c r="I7" i="12" s="1"/>
  <c r="G10" i="12"/>
  <c r="F13" i="12"/>
  <c r="F14" i="12"/>
  <c r="G11" i="12"/>
  <c r="F15" i="12"/>
  <c r="G12" i="12"/>
  <c r="L8" i="12"/>
  <c r="M8" i="12" s="1"/>
  <c r="J8" i="12"/>
  <c r="K8" i="12" s="1"/>
  <c r="H8" i="12"/>
  <c r="I8" i="12" s="1"/>
  <c r="N5" i="12"/>
  <c r="N4" i="12"/>
  <c r="H15" i="11"/>
  <c r="I15" i="11" s="1"/>
  <c r="L15" i="11"/>
  <c r="M15" i="11" s="1"/>
  <c r="J15" i="11"/>
  <c r="K15" i="11" s="1"/>
  <c r="L7" i="11"/>
  <c r="M7" i="11" s="1"/>
  <c r="J7" i="11"/>
  <c r="K7" i="11" s="1"/>
  <c r="H7" i="11"/>
  <c r="I7" i="11" s="1"/>
  <c r="F21" i="11"/>
  <c r="G18" i="11"/>
  <c r="G10" i="11"/>
  <c r="F13" i="11"/>
  <c r="F14" i="11"/>
  <c r="G11" i="11"/>
  <c r="L8" i="11"/>
  <c r="M8" i="11" s="1"/>
  <c r="J8" i="11"/>
  <c r="K8" i="11" s="1"/>
  <c r="H8" i="11"/>
  <c r="I8" i="11" s="1"/>
  <c r="F14" i="10"/>
  <c r="G11" i="10"/>
  <c r="L8" i="10"/>
  <c r="M8" i="10" s="1"/>
  <c r="H8" i="10"/>
  <c r="I8" i="10" s="1"/>
  <c r="J8" i="10"/>
  <c r="K8" i="10" s="1"/>
  <c r="L6" i="10"/>
  <c r="M6" i="10" s="1"/>
  <c r="J6" i="10"/>
  <c r="K6" i="10" s="1"/>
  <c r="H6" i="10"/>
  <c r="I6" i="10" s="1"/>
  <c r="N5" i="10"/>
  <c r="G9" i="10"/>
  <c r="F12" i="10"/>
  <c r="F10" i="10"/>
  <c r="G7" i="10"/>
  <c r="J4" i="10"/>
  <c r="K4" i="10" s="1"/>
  <c r="H4" i="10"/>
  <c r="I4" i="10" s="1"/>
  <c r="L4" i="10"/>
  <c r="M4" i="10" s="1"/>
  <c r="N6" i="7"/>
  <c r="N10" i="7"/>
  <c r="L8" i="7"/>
  <c r="M8" i="7" s="1"/>
  <c r="H8" i="7"/>
  <c r="I8" i="7" s="1"/>
  <c r="J8" i="7"/>
  <c r="K8" i="7" s="1"/>
  <c r="F14" i="7"/>
  <c r="G11" i="7"/>
  <c r="N5" i="7"/>
  <c r="L13" i="7"/>
  <c r="M13" i="7" s="1"/>
  <c r="J13" i="7"/>
  <c r="K13" i="7" s="1"/>
  <c r="H13" i="7"/>
  <c r="I13" i="7" s="1"/>
  <c r="F19" i="7"/>
  <c r="G16" i="7"/>
  <c r="G12" i="7"/>
  <c r="F15" i="7"/>
  <c r="H9" i="7"/>
  <c r="I9" i="7" s="1"/>
  <c r="L9" i="7"/>
  <c r="M9" i="7" s="1"/>
  <c r="J9" i="7"/>
  <c r="K9" i="7" s="1"/>
  <c r="L6" i="9"/>
  <c r="M6" i="9" s="1"/>
  <c r="J6" i="9"/>
  <c r="K6" i="9" s="1"/>
  <c r="H6" i="9"/>
  <c r="I6" i="9" s="1"/>
  <c r="G9" i="9"/>
  <c r="F12" i="9"/>
  <c r="N5" i="9"/>
  <c r="F14" i="9"/>
  <c r="G11" i="9"/>
  <c r="F10" i="9"/>
  <c r="G7" i="9"/>
  <c r="L8" i="9"/>
  <c r="M8" i="9" s="1"/>
  <c r="J8" i="9"/>
  <c r="K8" i="9" s="1"/>
  <c r="H8" i="9"/>
  <c r="I8" i="9" s="1"/>
  <c r="H4" i="9"/>
  <c r="I4" i="9" s="1"/>
  <c r="L4" i="9"/>
  <c r="M4" i="9" s="1"/>
  <c r="J4" i="9"/>
  <c r="K4" i="9" s="1"/>
  <c r="N3" i="9"/>
  <c r="G10" i="32" l="1"/>
  <c r="H10" i="32" s="1"/>
  <c r="I10" i="32" s="1"/>
  <c r="N7" i="11"/>
  <c r="G12" i="32"/>
  <c r="L12" i="32" s="1"/>
  <c r="M12" i="32" s="1"/>
  <c r="N8" i="12"/>
  <c r="N7" i="12"/>
  <c r="N7" i="29"/>
  <c r="N9" i="14"/>
  <c r="N8" i="16"/>
  <c r="N7" i="22"/>
  <c r="N11" i="32"/>
  <c r="J7" i="8"/>
  <c r="K7" i="8" s="1"/>
  <c r="H7" i="8"/>
  <c r="I7" i="8" s="1"/>
  <c r="L7" i="8"/>
  <c r="M7" i="8" s="1"/>
  <c r="N6" i="10"/>
  <c r="N9" i="25"/>
  <c r="F13" i="8"/>
  <c r="G10" i="8"/>
  <c r="N4" i="8"/>
  <c r="N6" i="9"/>
  <c r="N7" i="13"/>
  <c r="N7" i="14"/>
  <c r="N6" i="8"/>
  <c r="L9" i="8"/>
  <c r="M9" i="8" s="1"/>
  <c r="J9" i="8"/>
  <c r="K9" i="8" s="1"/>
  <c r="H9" i="8"/>
  <c r="I9" i="8" s="1"/>
  <c r="F15" i="8"/>
  <c r="G12" i="8"/>
  <c r="N9" i="32"/>
  <c r="N8" i="31"/>
  <c r="N8" i="30"/>
  <c r="N6" i="30"/>
  <c r="N8" i="29"/>
  <c r="N4" i="26"/>
  <c r="N10" i="25"/>
  <c r="N8" i="24"/>
  <c r="N10" i="24"/>
  <c r="N8" i="23"/>
  <c r="N9" i="23"/>
  <c r="N8" i="22"/>
  <c r="N9" i="22"/>
  <c r="N8" i="21"/>
  <c r="N6" i="20"/>
  <c r="N4" i="20"/>
  <c r="N8" i="19"/>
  <c r="N8" i="18"/>
  <c r="N7" i="18"/>
  <c r="N6" i="17"/>
  <c r="N10" i="16"/>
  <c r="N9" i="15"/>
  <c r="N8" i="15"/>
  <c r="N8" i="14"/>
  <c r="N9" i="13"/>
  <c r="N8" i="11"/>
  <c r="N8" i="10"/>
  <c r="F16" i="32"/>
  <c r="G13" i="32"/>
  <c r="F20" i="32"/>
  <c r="G17" i="32"/>
  <c r="L14" i="32"/>
  <c r="M14" i="32" s="1"/>
  <c r="J14" i="32"/>
  <c r="K14" i="32" s="1"/>
  <c r="H14" i="32"/>
  <c r="I14" i="32" s="1"/>
  <c r="N7" i="32"/>
  <c r="G15" i="32"/>
  <c r="F18" i="32"/>
  <c r="G16" i="31"/>
  <c r="F19" i="31"/>
  <c r="N9" i="31"/>
  <c r="J12" i="31"/>
  <c r="K12" i="31" s="1"/>
  <c r="H12" i="31"/>
  <c r="I12" i="31" s="1"/>
  <c r="L12" i="31"/>
  <c r="M12" i="31" s="1"/>
  <c r="G15" i="31"/>
  <c r="F18" i="31"/>
  <c r="L13" i="31"/>
  <c r="M13" i="31" s="1"/>
  <c r="J13" i="31"/>
  <c r="K13" i="31" s="1"/>
  <c r="H13" i="31"/>
  <c r="I13" i="31" s="1"/>
  <c r="L11" i="31"/>
  <c r="M11" i="31" s="1"/>
  <c r="H11" i="31"/>
  <c r="I11" i="31" s="1"/>
  <c r="J11" i="31"/>
  <c r="K11" i="31" s="1"/>
  <c r="G14" i="31"/>
  <c r="F17" i="31"/>
  <c r="N10" i="31"/>
  <c r="H9" i="30"/>
  <c r="I9" i="30" s="1"/>
  <c r="L9" i="30"/>
  <c r="M9" i="30" s="1"/>
  <c r="J9" i="30"/>
  <c r="K9" i="30" s="1"/>
  <c r="L11" i="30"/>
  <c r="M11" i="30" s="1"/>
  <c r="J11" i="30"/>
  <c r="K11" i="30" s="1"/>
  <c r="H11" i="30"/>
  <c r="I11" i="30" s="1"/>
  <c r="G10" i="30"/>
  <c r="F13" i="30"/>
  <c r="N4" i="30"/>
  <c r="L7" i="30"/>
  <c r="M7" i="30" s="1"/>
  <c r="J7" i="30"/>
  <c r="K7" i="30" s="1"/>
  <c r="H7" i="30"/>
  <c r="I7" i="30" s="1"/>
  <c r="G14" i="30"/>
  <c r="F17" i="30"/>
  <c r="F15" i="30"/>
  <c r="G12" i="30"/>
  <c r="H10" i="29"/>
  <c r="I10" i="29" s="1"/>
  <c r="J10" i="29"/>
  <c r="K10" i="29" s="1"/>
  <c r="L10" i="29"/>
  <c r="M10" i="29" s="1"/>
  <c r="G14" i="29"/>
  <c r="F17" i="29"/>
  <c r="L12" i="29"/>
  <c r="M12" i="29" s="1"/>
  <c r="J12" i="29"/>
  <c r="K12" i="29" s="1"/>
  <c r="H12" i="29"/>
  <c r="I12" i="29" s="1"/>
  <c r="F18" i="29"/>
  <c r="G15" i="29"/>
  <c r="J11" i="29"/>
  <c r="K11" i="29" s="1"/>
  <c r="H11" i="29"/>
  <c r="I11" i="29" s="1"/>
  <c r="L11" i="29"/>
  <c r="M11" i="29" s="1"/>
  <c r="F16" i="29"/>
  <c r="G13" i="29"/>
  <c r="N9" i="29"/>
  <c r="L12" i="28"/>
  <c r="M12" i="28" s="1"/>
  <c r="J12" i="28"/>
  <c r="K12" i="28" s="1"/>
  <c r="H12" i="28"/>
  <c r="I12" i="28" s="1"/>
  <c r="J11" i="28"/>
  <c r="K11" i="28" s="1"/>
  <c r="H11" i="28"/>
  <c r="I11" i="28" s="1"/>
  <c r="L11" i="28"/>
  <c r="M11" i="28" s="1"/>
  <c r="J10" i="28"/>
  <c r="K10" i="28" s="1"/>
  <c r="H10" i="28"/>
  <c r="I10" i="28" s="1"/>
  <c r="L10" i="28"/>
  <c r="M10" i="28" s="1"/>
  <c r="F16" i="28"/>
  <c r="G13" i="28"/>
  <c r="N9" i="28"/>
  <c r="N8" i="28"/>
  <c r="N7" i="28"/>
  <c r="G15" i="28"/>
  <c r="F18" i="28"/>
  <c r="F17" i="28"/>
  <c r="G14" i="28"/>
  <c r="L7" i="27"/>
  <c r="M7" i="27" s="1"/>
  <c r="J7" i="27"/>
  <c r="K7" i="27" s="1"/>
  <c r="H7" i="27"/>
  <c r="I7" i="27" s="1"/>
  <c r="N4" i="27"/>
  <c r="G10" i="27"/>
  <c r="F13" i="27"/>
  <c r="L11" i="27"/>
  <c r="M11" i="27" s="1"/>
  <c r="J11" i="27"/>
  <c r="K11" i="27" s="1"/>
  <c r="H11" i="27"/>
  <c r="I11" i="27" s="1"/>
  <c r="G14" i="27"/>
  <c r="F17" i="27"/>
  <c r="F15" i="27"/>
  <c r="G12" i="27"/>
  <c r="H9" i="27"/>
  <c r="I9" i="27" s="1"/>
  <c r="J9" i="27"/>
  <c r="K9" i="27" s="1"/>
  <c r="L9" i="27"/>
  <c r="M9" i="27" s="1"/>
  <c r="N6" i="27"/>
  <c r="N8" i="27"/>
  <c r="F15" i="26"/>
  <c r="G12" i="26"/>
  <c r="N8" i="26"/>
  <c r="J9" i="26"/>
  <c r="K9" i="26" s="1"/>
  <c r="L9" i="26"/>
  <c r="M9" i="26" s="1"/>
  <c r="H9" i="26"/>
  <c r="I9" i="26" s="1"/>
  <c r="N6" i="26"/>
  <c r="L11" i="26"/>
  <c r="M11" i="26" s="1"/>
  <c r="J11" i="26"/>
  <c r="K11" i="26" s="1"/>
  <c r="H11" i="26"/>
  <c r="I11" i="26" s="1"/>
  <c r="L7" i="26"/>
  <c r="M7" i="26" s="1"/>
  <c r="J7" i="26"/>
  <c r="K7" i="26" s="1"/>
  <c r="H7" i="26"/>
  <c r="I7" i="26" s="1"/>
  <c r="F17" i="26"/>
  <c r="G14" i="26"/>
  <c r="G10" i="26"/>
  <c r="F13" i="26"/>
  <c r="G14" i="25"/>
  <c r="F17" i="25"/>
  <c r="F18" i="25"/>
  <c r="G15" i="25"/>
  <c r="L11" i="25"/>
  <c r="M11" i="25" s="1"/>
  <c r="H11" i="25"/>
  <c r="I11" i="25" s="1"/>
  <c r="J11" i="25"/>
  <c r="K11" i="25" s="1"/>
  <c r="J12" i="25"/>
  <c r="K12" i="25" s="1"/>
  <c r="H12" i="25"/>
  <c r="I12" i="25" s="1"/>
  <c r="L12" i="25"/>
  <c r="M12" i="25" s="1"/>
  <c r="N8" i="25"/>
  <c r="L13" i="25"/>
  <c r="M13" i="25" s="1"/>
  <c r="J13" i="25"/>
  <c r="K13" i="25" s="1"/>
  <c r="H13" i="25"/>
  <c r="I13" i="25" s="1"/>
  <c r="G16" i="25"/>
  <c r="F19" i="25"/>
  <c r="N9" i="24"/>
  <c r="G14" i="24"/>
  <c r="F17" i="24"/>
  <c r="L13" i="24"/>
  <c r="M13" i="24" s="1"/>
  <c r="J13" i="24"/>
  <c r="K13" i="24" s="1"/>
  <c r="H13" i="24"/>
  <c r="I13" i="24" s="1"/>
  <c r="F19" i="24"/>
  <c r="G16" i="24"/>
  <c r="G15" i="24"/>
  <c r="F18" i="24"/>
  <c r="J12" i="24"/>
  <c r="K12" i="24" s="1"/>
  <c r="H12" i="24"/>
  <c r="I12" i="24" s="1"/>
  <c r="L12" i="24"/>
  <c r="M12" i="24" s="1"/>
  <c r="L11" i="24"/>
  <c r="M11" i="24" s="1"/>
  <c r="H11" i="24"/>
  <c r="I11" i="24" s="1"/>
  <c r="J11" i="24"/>
  <c r="K11" i="24" s="1"/>
  <c r="F16" i="23"/>
  <c r="G13" i="23"/>
  <c r="J10" i="23"/>
  <c r="K10" i="23" s="1"/>
  <c r="H10" i="23"/>
  <c r="I10" i="23" s="1"/>
  <c r="L10" i="23"/>
  <c r="M10" i="23" s="1"/>
  <c r="L11" i="23"/>
  <c r="M11" i="23" s="1"/>
  <c r="J11" i="23"/>
  <c r="K11" i="23" s="1"/>
  <c r="H11" i="23"/>
  <c r="I11" i="23" s="1"/>
  <c r="L12" i="23"/>
  <c r="M12" i="23" s="1"/>
  <c r="J12" i="23"/>
  <c r="K12" i="23" s="1"/>
  <c r="H12" i="23"/>
  <c r="I12" i="23" s="1"/>
  <c r="N7" i="23"/>
  <c r="G14" i="23"/>
  <c r="F17" i="23"/>
  <c r="G15" i="23"/>
  <c r="F18" i="23"/>
  <c r="F17" i="22"/>
  <c r="G14" i="22"/>
  <c r="J11" i="22"/>
  <c r="K11" i="22" s="1"/>
  <c r="H11" i="22"/>
  <c r="I11" i="22" s="1"/>
  <c r="L11" i="22"/>
  <c r="M11" i="22" s="1"/>
  <c r="L12" i="22"/>
  <c r="M12" i="22" s="1"/>
  <c r="J12" i="22"/>
  <c r="K12" i="22" s="1"/>
  <c r="H12" i="22"/>
  <c r="I12" i="22" s="1"/>
  <c r="F16" i="22"/>
  <c r="G13" i="22"/>
  <c r="G15" i="22"/>
  <c r="F18" i="22"/>
  <c r="H10" i="22"/>
  <c r="I10" i="22" s="1"/>
  <c r="J10" i="22"/>
  <c r="K10" i="22" s="1"/>
  <c r="L10" i="22"/>
  <c r="M10" i="22" s="1"/>
  <c r="L11" i="21"/>
  <c r="M11" i="21" s="1"/>
  <c r="J11" i="21"/>
  <c r="K11" i="21" s="1"/>
  <c r="H11" i="21"/>
  <c r="I11" i="21" s="1"/>
  <c r="G14" i="21"/>
  <c r="F17" i="21"/>
  <c r="L18" i="21"/>
  <c r="M18" i="21" s="1"/>
  <c r="J18" i="21"/>
  <c r="K18" i="21" s="1"/>
  <c r="H18" i="21"/>
  <c r="I18" i="21" s="1"/>
  <c r="G21" i="21"/>
  <c r="F24" i="21"/>
  <c r="G13" i="21"/>
  <c r="F16" i="21"/>
  <c r="N15" i="21"/>
  <c r="J10" i="21"/>
  <c r="K10" i="21" s="1"/>
  <c r="H10" i="21"/>
  <c r="I10" i="21" s="1"/>
  <c r="L10" i="21"/>
  <c r="M10" i="21" s="1"/>
  <c r="N7" i="21"/>
  <c r="G10" i="20"/>
  <c r="F13" i="20"/>
  <c r="N8" i="20"/>
  <c r="F15" i="20"/>
  <c r="G12" i="20"/>
  <c r="H9" i="20"/>
  <c r="I9" i="20" s="1"/>
  <c r="J9" i="20"/>
  <c r="K9" i="20" s="1"/>
  <c r="L9" i="20"/>
  <c r="M9" i="20" s="1"/>
  <c r="G14" i="20"/>
  <c r="F17" i="20"/>
  <c r="L7" i="20"/>
  <c r="M7" i="20" s="1"/>
  <c r="J7" i="20"/>
  <c r="K7" i="20" s="1"/>
  <c r="H7" i="20"/>
  <c r="I7" i="20" s="1"/>
  <c r="L11" i="20"/>
  <c r="M11" i="20" s="1"/>
  <c r="J11" i="20"/>
  <c r="K11" i="20" s="1"/>
  <c r="H11" i="20"/>
  <c r="I11" i="20" s="1"/>
  <c r="N4" i="19"/>
  <c r="N6" i="19"/>
  <c r="L7" i="19"/>
  <c r="M7" i="19" s="1"/>
  <c r="J7" i="19"/>
  <c r="K7" i="19" s="1"/>
  <c r="H7" i="19"/>
  <c r="I7" i="19" s="1"/>
  <c r="G10" i="19"/>
  <c r="F13" i="19"/>
  <c r="G14" i="19"/>
  <c r="F17" i="19"/>
  <c r="F15" i="19"/>
  <c r="G12" i="19"/>
  <c r="L11" i="19"/>
  <c r="M11" i="19" s="1"/>
  <c r="J11" i="19"/>
  <c r="K11" i="19" s="1"/>
  <c r="H11" i="19"/>
  <c r="I11" i="19" s="1"/>
  <c r="H9" i="19"/>
  <c r="I9" i="19" s="1"/>
  <c r="L9" i="19"/>
  <c r="M9" i="19" s="1"/>
  <c r="J9" i="19"/>
  <c r="K9" i="19" s="1"/>
  <c r="F16" i="18"/>
  <c r="G13" i="18"/>
  <c r="H10" i="18"/>
  <c r="I10" i="18" s="1"/>
  <c r="J10" i="18"/>
  <c r="K10" i="18" s="1"/>
  <c r="L10" i="18"/>
  <c r="M10" i="18" s="1"/>
  <c r="N9" i="18"/>
  <c r="F17" i="18"/>
  <c r="G14" i="18"/>
  <c r="J11" i="18"/>
  <c r="K11" i="18" s="1"/>
  <c r="H11" i="18"/>
  <c r="I11" i="18" s="1"/>
  <c r="L11" i="18"/>
  <c r="M11" i="18" s="1"/>
  <c r="L12" i="18"/>
  <c r="M12" i="18" s="1"/>
  <c r="J12" i="18"/>
  <c r="K12" i="18" s="1"/>
  <c r="H12" i="18"/>
  <c r="I12" i="18" s="1"/>
  <c r="G15" i="18"/>
  <c r="F18" i="18"/>
  <c r="G10" i="17"/>
  <c r="N8" i="17"/>
  <c r="H9" i="17"/>
  <c r="I9" i="17" s="1"/>
  <c r="L9" i="17"/>
  <c r="M9" i="17" s="1"/>
  <c r="J9" i="17"/>
  <c r="K9" i="17" s="1"/>
  <c r="L11" i="17"/>
  <c r="M11" i="17" s="1"/>
  <c r="J11" i="17"/>
  <c r="K11" i="17" s="1"/>
  <c r="H11" i="17"/>
  <c r="I11" i="17" s="1"/>
  <c r="F15" i="17"/>
  <c r="G12" i="17"/>
  <c r="N4" i="17"/>
  <c r="G14" i="17"/>
  <c r="F17" i="17"/>
  <c r="L7" i="17"/>
  <c r="M7" i="17" s="1"/>
  <c r="J7" i="17"/>
  <c r="K7" i="17" s="1"/>
  <c r="H7" i="17"/>
  <c r="I7" i="17" s="1"/>
  <c r="H13" i="16"/>
  <c r="I13" i="16" s="1"/>
  <c r="L13" i="16"/>
  <c r="M13" i="16" s="1"/>
  <c r="J13" i="16"/>
  <c r="K13" i="16" s="1"/>
  <c r="L11" i="16"/>
  <c r="M11" i="16" s="1"/>
  <c r="J11" i="16"/>
  <c r="K11" i="16" s="1"/>
  <c r="H11" i="16"/>
  <c r="I11" i="16" s="1"/>
  <c r="G14" i="16"/>
  <c r="F17" i="16"/>
  <c r="L18" i="16"/>
  <c r="M18" i="16" s="1"/>
  <c r="J18" i="16"/>
  <c r="K18" i="16" s="1"/>
  <c r="H18" i="16"/>
  <c r="I18" i="16" s="1"/>
  <c r="N15" i="16"/>
  <c r="G16" i="16"/>
  <c r="F19" i="16"/>
  <c r="G21" i="16"/>
  <c r="F24" i="16"/>
  <c r="F16" i="15"/>
  <c r="G13" i="15"/>
  <c r="H10" i="15"/>
  <c r="I10" i="15" s="1"/>
  <c r="J10" i="15"/>
  <c r="K10" i="15" s="1"/>
  <c r="L10" i="15"/>
  <c r="M10" i="15" s="1"/>
  <c r="J11" i="15"/>
  <c r="K11" i="15" s="1"/>
  <c r="H11" i="15"/>
  <c r="I11" i="15" s="1"/>
  <c r="L11" i="15"/>
  <c r="M11" i="15" s="1"/>
  <c r="F17" i="15"/>
  <c r="G14" i="15"/>
  <c r="N7" i="15"/>
  <c r="L12" i="15"/>
  <c r="M12" i="15" s="1"/>
  <c r="J12" i="15"/>
  <c r="K12" i="15" s="1"/>
  <c r="H12" i="15"/>
  <c r="I12" i="15" s="1"/>
  <c r="F18" i="15"/>
  <c r="G15" i="15"/>
  <c r="F16" i="14"/>
  <c r="G13" i="14"/>
  <c r="L12" i="14"/>
  <c r="M12" i="14" s="1"/>
  <c r="J12" i="14"/>
  <c r="K12" i="14" s="1"/>
  <c r="H12" i="14"/>
  <c r="I12" i="14" s="1"/>
  <c r="G15" i="14"/>
  <c r="F18" i="14"/>
  <c r="H10" i="14"/>
  <c r="I10" i="14" s="1"/>
  <c r="L10" i="14"/>
  <c r="M10" i="14" s="1"/>
  <c r="J10" i="14"/>
  <c r="K10" i="14" s="1"/>
  <c r="F17" i="14"/>
  <c r="G14" i="14"/>
  <c r="L11" i="14"/>
  <c r="M11" i="14" s="1"/>
  <c r="J11" i="14"/>
  <c r="K11" i="14" s="1"/>
  <c r="H11" i="14"/>
  <c r="I11" i="14" s="1"/>
  <c r="G15" i="13"/>
  <c r="F18" i="13"/>
  <c r="J11" i="13"/>
  <c r="K11" i="13" s="1"/>
  <c r="H11" i="13"/>
  <c r="I11" i="13" s="1"/>
  <c r="L11" i="13"/>
  <c r="M11" i="13" s="1"/>
  <c r="L12" i="13"/>
  <c r="M12" i="13" s="1"/>
  <c r="J12" i="13"/>
  <c r="K12" i="13" s="1"/>
  <c r="H12" i="13"/>
  <c r="I12" i="13" s="1"/>
  <c r="N8" i="13"/>
  <c r="F16" i="13"/>
  <c r="G13" i="13"/>
  <c r="F17" i="13"/>
  <c r="G14" i="13"/>
  <c r="H10" i="13"/>
  <c r="I10" i="13" s="1"/>
  <c r="J10" i="13"/>
  <c r="K10" i="13" s="1"/>
  <c r="L10" i="13"/>
  <c r="M10" i="13" s="1"/>
  <c r="L12" i="12"/>
  <c r="M12" i="12" s="1"/>
  <c r="J12" i="12"/>
  <c r="K12" i="12" s="1"/>
  <c r="H12" i="12"/>
  <c r="I12" i="12" s="1"/>
  <c r="L11" i="12"/>
  <c r="M11" i="12" s="1"/>
  <c r="J11" i="12"/>
  <c r="K11" i="12" s="1"/>
  <c r="H11" i="12"/>
  <c r="I11" i="12" s="1"/>
  <c r="G14" i="12"/>
  <c r="F17" i="12"/>
  <c r="N9" i="12"/>
  <c r="G15" i="12"/>
  <c r="F18" i="12"/>
  <c r="F16" i="12"/>
  <c r="G13" i="12"/>
  <c r="J10" i="12"/>
  <c r="K10" i="12" s="1"/>
  <c r="H10" i="12"/>
  <c r="I10" i="12" s="1"/>
  <c r="L10" i="12"/>
  <c r="M10" i="12" s="1"/>
  <c r="L11" i="11"/>
  <c r="M11" i="11" s="1"/>
  <c r="J11" i="11"/>
  <c r="K11" i="11" s="1"/>
  <c r="H11" i="11"/>
  <c r="I11" i="11" s="1"/>
  <c r="F16" i="11"/>
  <c r="G13" i="11"/>
  <c r="J10" i="11"/>
  <c r="K10" i="11" s="1"/>
  <c r="H10" i="11"/>
  <c r="I10" i="11" s="1"/>
  <c r="L10" i="11"/>
  <c r="M10" i="11" s="1"/>
  <c r="L18" i="11"/>
  <c r="M18" i="11" s="1"/>
  <c r="J18" i="11"/>
  <c r="K18" i="11" s="1"/>
  <c r="H18" i="11"/>
  <c r="I18" i="11" s="1"/>
  <c r="G21" i="11"/>
  <c r="F24" i="11"/>
  <c r="N15" i="11"/>
  <c r="G14" i="11"/>
  <c r="F17" i="11"/>
  <c r="G10" i="10"/>
  <c r="F13" i="10"/>
  <c r="F15" i="10"/>
  <c r="G12" i="10"/>
  <c r="H9" i="10"/>
  <c r="I9" i="10" s="1"/>
  <c r="J9" i="10"/>
  <c r="K9" i="10" s="1"/>
  <c r="L9" i="10"/>
  <c r="M9" i="10" s="1"/>
  <c r="G14" i="10"/>
  <c r="F17" i="10"/>
  <c r="N4" i="10"/>
  <c r="L11" i="10"/>
  <c r="M11" i="10" s="1"/>
  <c r="J11" i="10"/>
  <c r="K11" i="10" s="1"/>
  <c r="H11" i="10"/>
  <c r="I11" i="10" s="1"/>
  <c r="L7" i="10"/>
  <c r="M7" i="10" s="1"/>
  <c r="J7" i="10"/>
  <c r="K7" i="10" s="1"/>
  <c r="H7" i="10"/>
  <c r="I7" i="10" s="1"/>
  <c r="N13" i="7"/>
  <c r="G19" i="7"/>
  <c r="G14" i="7"/>
  <c r="F17" i="7"/>
  <c r="N9" i="7"/>
  <c r="N8" i="7"/>
  <c r="G15" i="7"/>
  <c r="F18" i="7"/>
  <c r="L11" i="7"/>
  <c r="M11" i="7" s="1"/>
  <c r="H11" i="7"/>
  <c r="I11" i="7" s="1"/>
  <c r="J11" i="7"/>
  <c r="K11" i="7" s="1"/>
  <c r="J12" i="7"/>
  <c r="K12" i="7" s="1"/>
  <c r="H12" i="7"/>
  <c r="I12" i="7" s="1"/>
  <c r="L12" i="7"/>
  <c r="M12" i="7" s="1"/>
  <c r="J16" i="7"/>
  <c r="K16" i="7" s="1"/>
  <c r="L16" i="7"/>
  <c r="M16" i="7" s="1"/>
  <c r="H16" i="7"/>
  <c r="I16" i="7" s="1"/>
  <c r="F15" i="9"/>
  <c r="G12" i="9"/>
  <c r="G14" i="9"/>
  <c r="F17" i="9"/>
  <c r="L7" i="9"/>
  <c r="M7" i="9" s="1"/>
  <c r="J7" i="9"/>
  <c r="K7" i="9" s="1"/>
  <c r="H7" i="9"/>
  <c r="I7" i="9" s="1"/>
  <c r="G10" i="9"/>
  <c r="F13" i="9"/>
  <c r="L11" i="9"/>
  <c r="M11" i="9" s="1"/>
  <c r="J11" i="9"/>
  <c r="K11" i="9" s="1"/>
  <c r="H11" i="9"/>
  <c r="I11" i="9" s="1"/>
  <c r="H9" i="9"/>
  <c r="I9" i="9" s="1"/>
  <c r="J9" i="9"/>
  <c r="K9" i="9" s="1"/>
  <c r="L9" i="9"/>
  <c r="M9" i="9" s="1"/>
  <c r="N4" i="9"/>
  <c r="N8" i="9"/>
  <c r="D47" i="9"/>
  <c r="E4" i="4" s="1"/>
  <c r="D47" i="7"/>
  <c r="E5" i="4" s="1"/>
  <c r="D47" i="10"/>
  <c r="E6" i="4" s="1"/>
  <c r="D47" i="11"/>
  <c r="E7" i="4" s="1"/>
  <c r="D47" i="12"/>
  <c r="E8" i="4" s="1"/>
  <c r="D47" i="13"/>
  <c r="E9" i="4" s="1"/>
  <c r="D47" i="14"/>
  <c r="E10" i="4" s="1"/>
  <c r="D47" i="15"/>
  <c r="E11" i="4" s="1"/>
  <c r="D47" i="16"/>
  <c r="E12" i="4" s="1"/>
  <c r="D47" i="17"/>
  <c r="E13" i="4" s="1"/>
  <c r="D47" i="18"/>
  <c r="E14" i="4" s="1"/>
  <c r="D47" i="19"/>
  <c r="E15" i="4" s="1"/>
  <c r="D47" i="20"/>
  <c r="E16" i="4" s="1"/>
  <c r="D47" i="21"/>
  <c r="E17" i="4" s="1"/>
  <c r="D47" i="22"/>
  <c r="E18" i="4" s="1"/>
  <c r="D47" i="23"/>
  <c r="E19" i="4" s="1"/>
  <c r="D47" i="24"/>
  <c r="E20" i="4" s="1"/>
  <c r="D47" i="25"/>
  <c r="E21" i="4" s="1"/>
  <c r="D47" i="26"/>
  <c r="E22" i="4" s="1"/>
  <c r="D47" i="27"/>
  <c r="E23" i="4" s="1"/>
  <c r="D47" i="28"/>
  <c r="E26" i="4" s="1"/>
  <c r="D47" i="29"/>
  <c r="E25" i="4" s="1"/>
  <c r="D47" i="30"/>
  <c r="D47" i="31"/>
  <c r="E27" i="4" s="1"/>
  <c r="D47" i="32"/>
  <c r="E28" i="4" s="1"/>
  <c r="D47" i="8"/>
  <c r="E3" i="4" s="1"/>
  <c r="C47" i="8"/>
  <c r="D3" i="4" s="1"/>
  <c r="J10" i="32" l="1"/>
  <c r="K10" i="32" s="1"/>
  <c r="L10" i="32"/>
  <c r="M10" i="32" s="1"/>
  <c r="N7" i="9"/>
  <c r="N12" i="18"/>
  <c r="J12" i="32"/>
  <c r="K12" i="32" s="1"/>
  <c r="N12" i="23"/>
  <c r="N9" i="8"/>
  <c r="H12" i="32"/>
  <c r="I12" i="32" s="1"/>
  <c r="N12" i="12"/>
  <c r="N11" i="27"/>
  <c r="J10" i="8"/>
  <c r="K10" i="8" s="1"/>
  <c r="L10" i="8"/>
  <c r="M10" i="8" s="1"/>
  <c r="H10" i="8"/>
  <c r="I10" i="8" s="1"/>
  <c r="N11" i="20"/>
  <c r="N12" i="14"/>
  <c r="N10" i="28"/>
  <c r="F18" i="8"/>
  <c r="G15" i="8"/>
  <c r="L12" i="8"/>
  <c r="M12" i="8" s="1"/>
  <c r="J12" i="8"/>
  <c r="K12" i="8" s="1"/>
  <c r="H12" i="8"/>
  <c r="I12" i="8" s="1"/>
  <c r="N11" i="24"/>
  <c r="N7" i="8"/>
  <c r="N7" i="30"/>
  <c r="F16" i="8"/>
  <c r="G13" i="8"/>
  <c r="N7" i="10"/>
  <c r="N11" i="12"/>
  <c r="N12" i="15"/>
  <c r="N16" i="7"/>
  <c r="N11" i="16"/>
  <c r="N12" i="22"/>
  <c r="N11" i="30"/>
  <c r="N9" i="27"/>
  <c r="N11" i="23"/>
  <c r="N11" i="22"/>
  <c r="N11" i="21"/>
  <c r="N13" i="16"/>
  <c r="N11" i="15"/>
  <c r="N12" i="13"/>
  <c r="N11" i="10"/>
  <c r="E24" i="4"/>
  <c r="G16" i="32"/>
  <c r="F19" i="32"/>
  <c r="F21" i="32"/>
  <c r="G18" i="32"/>
  <c r="L17" i="32"/>
  <c r="M17" i="32" s="1"/>
  <c r="J17" i="32"/>
  <c r="K17" i="32" s="1"/>
  <c r="H17" i="32"/>
  <c r="I17" i="32" s="1"/>
  <c r="G20" i="32"/>
  <c r="F23" i="32"/>
  <c r="N14" i="32"/>
  <c r="L13" i="32"/>
  <c r="M13" i="32" s="1"/>
  <c r="J13" i="32"/>
  <c r="K13" i="32" s="1"/>
  <c r="H13" i="32"/>
  <c r="I13" i="32" s="1"/>
  <c r="H15" i="32"/>
  <c r="I15" i="32" s="1"/>
  <c r="L15" i="32"/>
  <c r="M15" i="32" s="1"/>
  <c r="J15" i="32"/>
  <c r="K15" i="32" s="1"/>
  <c r="F22" i="31"/>
  <c r="G19" i="31"/>
  <c r="H16" i="31"/>
  <c r="I16" i="31" s="1"/>
  <c r="L16" i="31"/>
  <c r="M16" i="31" s="1"/>
  <c r="J16" i="31"/>
  <c r="K16" i="31" s="1"/>
  <c r="F20" i="31"/>
  <c r="G17" i="31"/>
  <c r="N11" i="31"/>
  <c r="L14" i="31"/>
  <c r="M14" i="31" s="1"/>
  <c r="H14" i="31"/>
  <c r="I14" i="31" s="1"/>
  <c r="J14" i="31"/>
  <c r="K14" i="31" s="1"/>
  <c r="F21" i="31"/>
  <c r="G18" i="31"/>
  <c r="N13" i="31"/>
  <c r="L15" i="31"/>
  <c r="M15" i="31" s="1"/>
  <c r="J15" i="31"/>
  <c r="K15" i="31" s="1"/>
  <c r="H15" i="31"/>
  <c r="I15" i="31" s="1"/>
  <c r="N12" i="31"/>
  <c r="F20" i="30"/>
  <c r="G17" i="30"/>
  <c r="L14" i="30"/>
  <c r="M14" i="30" s="1"/>
  <c r="J14" i="30"/>
  <c r="K14" i="30" s="1"/>
  <c r="H14" i="30"/>
  <c r="I14" i="30" s="1"/>
  <c r="N9" i="30"/>
  <c r="L12" i="30"/>
  <c r="M12" i="30" s="1"/>
  <c r="J12" i="30"/>
  <c r="K12" i="30" s="1"/>
  <c r="H12" i="30"/>
  <c r="I12" i="30" s="1"/>
  <c r="F16" i="30"/>
  <c r="G13" i="30"/>
  <c r="G15" i="30"/>
  <c r="F18" i="30"/>
  <c r="J10" i="30"/>
  <c r="K10" i="30" s="1"/>
  <c r="H10" i="30"/>
  <c r="I10" i="30" s="1"/>
  <c r="L10" i="30"/>
  <c r="M10" i="30" s="1"/>
  <c r="G16" i="29"/>
  <c r="F19" i="29"/>
  <c r="N10" i="29"/>
  <c r="N11" i="29"/>
  <c r="G17" i="29"/>
  <c r="F20" i="29"/>
  <c r="L14" i="29"/>
  <c r="M14" i="29" s="1"/>
  <c r="J14" i="29"/>
  <c r="K14" i="29" s="1"/>
  <c r="H14" i="29"/>
  <c r="I14" i="29" s="1"/>
  <c r="L13" i="29"/>
  <c r="M13" i="29" s="1"/>
  <c r="J13" i="29"/>
  <c r="K13" i="29" s="1"/>
  <c r="H13" i="29"/>
  <c r="I13" i="29" s="1"/>
  <c r="H15" i="29"/>
  <c r="I15" i="29" s="1"/>
  <c r="L15" i="29"/>
  <c r="M15" i="29" s="1"/>
  <c r="J15" i="29"/>
  <c r="K15" i="29" s="1"/>
  <c r="F21" i="29"/>
  <c r="G18" i="29"/>
  <c r="N12" i="29"/>
  <c r="H15" i="28"/>
  <c r="I15" i="28" s="1"/>
  <c r="L15" i="28"/>
  <c r="M15" i="28" s="1"/>
  <c r="J15" i="28"/>
  <c r="K15" i="28" s="1"/>
  <c r="L13" i="28"/>
  <c r="M13" i="28" s="1"/>
  <c r="J13" i="28"/>
  <c r="K13" i="28" s="1"/>
  <c r="H13" i="28"/>
  <c r="I13" i="28" s="1"/>
  <c r="G16" i="28"/>
  <c r="F19" i="28"/>
  <c r="L14" i="28"/>
  <c r="M14" i="28" s="1"/>
  <c r="J14" i="28"/>
  <c r="K14" i="28" s="1"/>
  <c r="H14" i="28"/>
  <c r="I14" i="28" s="1"/>
  <c r="F21" i="28"/>
  <c r="G18" i="28"/>
  <c r="F20" i="28"/>
  <c r="G17" i="28"/>
  <c r="N11" i="28"/>
  <c r="N12" i="28"/>
  <c r="F16" i="27"/>
  <c r="G13" i="27"/>
  <c r="L12" i="27"/>
  <c r="M12" i="27" s="1"/>
  <c r="J12" i="27"/>
  <c r="K12" i="27" s="1"/>
  <c r="H12" i="27"/>
  <c r="I12" i="27" s="1"/>
  <c r="J10" i="27"/>
  <c r="K10" i="27" s="1"/>
  <c r="H10" i="27"/>
  <c r="I10" i="27" s="1"/>
  <c r="L10" i="27"/>
  <c r="M10" i="27" s="1"/>
  <c r="G15" i="27"/>
  <c r="F18" i="27"/>
  <c r="F20" i="27"/>
  <c r="G17" i="27"/>
  <c r="N7" i="27"/>
  <c r="L14" i="27"/>
  <c r="M14" i="27" s="1"/>
  <c r="H14" i="27"/>
  <c r="I14" i="27" s="1"/>
  <c r="J14" i="27"/>
  <c r="K14" i="27" s="1"/>
  <c r="L12" i="26"/>
  <c r="M12" i="26" s="1"/>
  <c r="J12" i="26"/>
  <c r="K12" i="26" s="1"/>
  <c r="H12" i="26"/>
  <c r="I12" i="26" s="1"/>
  <c r="N7" i="26"/>
  <c r="G15" i="26"/>
  <c r="F18" i="26"/>
  <c r="N11" i="26"/>
  <c r="F16" i="26"/>
  <c r="G13" i="26"/>
  <c r="J10" i="26"/>
  <c r="K10" i="26" s="1"/>
  <c r="H10" i="26"/>
  <c r="I10" i="26" s="1"/>
  <c r="L10" i="26"/>
  <c r="M10" i="26" s="1"/>
  <c r="L14" i="26"/>
  <c r="M14" i="26" s="1"/>
  <c r="J14" i="26"/>
  <c r="K14" i="26" s="1"/>
  <c r="H14" i="26"/>
  <c r="I14" i="26" s="1"/>
  <c r="F20" i="26"/>
  <c r="G17" i="26"/>
  <c r="N9" i="26"/>
  <c r="J16" i="25"/>
  <c r="K16" i="25" s="1"/>
  <c r="L16" i="25"/>
  <c r="M16" i="25" s="1"/>
  <c r="H16" i="25"/>
  <c r="I16" i="25" s="1"/>
  <c r="H15" i="25"/>
  <c r="I15" i="25" s="1"/>
  <c r="L15" i="25"/>
  <c r="M15" i="25" s="1"/>
  <c r="J15" i="25"/>
  <c r="K15" i="25" s="1"/>
  <c r="F22" i="25"/>
  <c r="G19" i="25"/>
  <c r="N11" i="25"/>
  <c r="F21" i="25"/>
  <c r="G18" i="25"/>
  <c r="N13" i="25"/>
  <c r="G17" i="25"/>
  <c r="F20" i="25"/>
  <c r="N12" i="25"/>
  <c r="L14" i="25"/>
  <c r="M14" i="25" s="1"/>
  <c r="J14" i="25"/>
  <c r="K14" i="25" s="1"/>
  <c r="H14" i="25"/>
  <c r="I14" i="25" s="1"/>
  <c r="J16" i="24"/>
  <c r="K16" i="24" s="1"/>
  <c r="L16" i="24"/>
  <c r="M16" i="24" s="1"/>
  <c r="H16" i="24"/>
  <c r="I16" i="24" s="1"/>
  <c r="N12" i="24"/>
  <c r="F20" i="24"/>
  <c r="G17" i="24"/>
  <c r="F21" i="24"/>
  <c r="G18" i="24"/>
  <c r="N13" i="24"/>
  <c r="L14" i="24"/>
  <c r="M14" i="24" s="1"/>
  <c r="H14" i="24"/>
  <c r="I14" i="24" s="1"/>
  <c r="J14" i="24"/>
  <c r="K14" i="24" s="1"/>
  <c r="H15" i="24"/>
  <c r="I15" i="24" s="1"/>
  <c r="L15" i="24"/>
  <c r="M15" i="24" s="1"/>
  <c r="J15" i="24"/>
  <c r="K15" i="24" s="1"/>
  <c r="F22" i="24"/>
  <c r="G19" i="24"/>
  <c r="F21" i="23"/>
  <c r="G18" i="23"/>
  <c r="N10" i="23"/>
  <c r="H15" i="23"/>
  <c r="I15" i="23" s="1"/>
  <c r="L15" i="23"/>
  <c r="M15" i="23" s="1"/>
  <c r="J15" i="23"/>
  <c r="K15" i="23" s="1"/>
  <c r="F20" i="23"/>
  <c r="G17" i="23"/>
  <c r="L14" i="23"/>
  <c r="M14" i="23" s="1"/>
  <c r="J14" i="23"/>
  <c r="K14" i="23" s="1"/>
  <c r="H14" i="23"/>
  <c r="I14" i="23" s="1"/>
  <c r="L13" i="23"/>
  <c r="M13" i="23" s="1"/>
  <c r="J13" i="23"/>
  <c r="K13" i="23" s="1"/>
  <c r="H13" i="23"/>
  <c r="I13" i="23" s="1"/>
  <c r="G16" i="23"/>
  <c r="F19" i="23"/>
  <c r="F21" i="22"/>
  <c r="G18" i="22"/>
  <c r="L13" i="22"/>
  <c r="M13" i="22" s="1"/>
  <c r="J13" i="22"/>
  <c r="K13" i="22" s="1"/>
  <c r="H13" i="22"/>
  <c r="I13" i="22" s="1"/>
  <c r="L15" i="22"/>
  <c r="M15" i="22" s="1"/>
  <c r="H15" i="22"/>
  <c r="I15" i="22" s="1"/>
  <c r="J15" i="22"/>
  <c r="K15" i="22" s="1"/>
  <c r="G16" i="22"/>
  <c r="F19" i="22"/>
  <c r="L14" i="22"/>
  <c r="M14" i="22" s="1"/>
  <c r="J14" i="22"/>
  <c r="K14" i="22" s="1"/>
  <c r="H14" i="22"/>
  <c r="I14" i="22" s="1"/>
  <c r="N10" i="22"/>
  <c r="G17" i="22"/>
  <c r="F20" i="22"/>
  <c r="N18" i="21"/>
  <c r="N10" i="21"/>
  <c r="J14" i="21"/>
  <c r="K14" i="21" s="1"/>
  <c r="L14" i="21"/>
  <c r="M14" i="21" s="1"/>
  <c r="H14" i="21"/>
  <c r="I14" i="21" s="1"/>
  <c r="G16" i="21"/>
  <c r="F19" i="21"/>
  <c r="F20" i="21"/>
  <c r="G17" i="21"/>
  <c r="L13" i="21"/>
  <c r="M13" i="21" s="1"/>
  <c r="H13" i="21"/>
  <c r="I13" i="21" s="1"/>
  <c r="J13" i="21"/>
  <c r="K13" i="21" s="1"/>
  <c r="F27" i="21"/>
  <c r="G24" i="21"/>
  <c r="H21" i="21"/>
  <c r="I21" i="21" s="1"/>
  <c r="L21" i="21"/>
  <c r="M21" i="21" s="1"/>
  <c r="J21" i="21"/>
  <c r="K21" i="21" s="1"/>
  <c r="N7" i="20"/>
  <c r="J10" i="20"/>
  <c r="K10" i="20" s="1"/>
  <c r="H10" i="20"/>
  <c r="I10" i="20" s="1"/>
  <c r="L10" i="20"/>
  <c r="M10" i="20" s="1"/>
  <c r="G15" i="20"/>
  <c r="F18" i="20"/>
  <c r="F16" i="20"/>
  <c r="G13" i="20"/>
  <c r="H14" i="20"/>
  <c r="I14" i="20" s="1"/>
  <c r="L14" i="20"/>
  <c r="M14" i="20" s="1"/>
  <c r="J14" i="20"/>
  <c r="K14" i="20" s="1"/>
  <c r="F20" i="20"/>
  <c r="G17" i="20"/>
  <c r="N9" i="20"/>
  <c r="L12" i="20"/>
  <c r="M12" i="20" s="1"/>
  <c r="J12" i="20"/>
  <c r="K12" i="20" s="1"/>
  <c r="H12" i="20"/>
  <c r="I12" i="20" s="1"/>
  <c r="N7" i="19"/>
  <c r="G15" i="19"/>
  <c r="F18" i="19"/>
  <c r="F20" i="19"/>
  <c r="G17" i="19"/>
  <c r="L12" i="19"/>
  <c r="M12" i="19" s="1"/>
  <c r="J12" i="19"/>
  <c r="K12" i="19" s="1"/>
  <c r="H12" i="19"/>
  <c r="I12" i="19" s="1"/>
  <c r="L14" i="19"/>
  <c r="M14" i="19" s="1"/>
  <c r="J14" i="19"/>
  <c r="K14" i="19" s="1"/>
  <c r="H14" i="19"/>
  <c r="I14" i="19" s="1"/>
  <c r="F16" i="19"/>
  <c r="G13" i="19"/>
  <c r="J10" i="19"/>
  <c r="K10" i="19" s="1"/>
  <c r="H10" i="19"/>
  <c r="I10" i="19" s="1"/>
  <c r="L10" i="19"/>
  <c r="M10" i="19" s="1"/>
  <c r="N9" i="19"/>
  <c r="N11" i="19"/>
  <c r="N10" i="18"/>
  <c r="G16" i="18"/>
  <c r="F19" i="18"/>
  <c r="H15" i="18"/>
  <c r="I15" i="18" s="1"/>
  <c r="L15" i="18"/>
  <c r="M15" i="18" s="1"/>
  <c r="J15" i="18"/>
  <c r="K15" i="18" s="1"/>
  <c r="L14" i="18"/>
  <c r="M14" i="18" s="1"/>
  <c r="J14" i="18"/>
  <c r="K14" i="18" s="1"/>
  <c r="H14" i="18"/>
  <c r="I14" i="18" s="1"/>
  <c r="F21" i="18"/>
  <c r="G18" i="18"/>
  <c r="N11" i="18"/>
  <c r="G17" i="18"/>
  <c r="F20" i="18"/>
  <c r="L13" i="18"/>
  <c r="M13" i="18" s="1"/>
  <c r="J13" i="18"/>
  <c r="K13" i="18" s="1"/>
  <c r="H13" i="18"/>
  <c r="I13" i="18" s="1"/>
  <c r="F16" i="17"/>
  <c r="G13" i="17"/>
  <c r="N11" i="17"/>
  <c r="L14" i="17"/>
  <c r="M14" i="17" s="1"/>
  <c r="J14" i="17"/>
  <c r="K14" i="17" s="1"/>
  <c r="H14" i="17"/>
  <c r="I14" i="17" s="1"/>
  <c r="L12" i="17"/>
  <c r="M12" i="17" s="1"/>
  <c r="J12" i="17"/>
  <c r="K12" i="17" s="1"/>
  <c r="H12" i="17"/>
  <c r="I12" i="17" s="1"/>
  <c r="J10" i="17"/>
  <c r="K10" i="17" s="1"/>
  <c r="H10" i="17"/>
  <c r="I10" i="17" s="1"/>
  <c r="L10" i="17"/>
  <c r="M10" i="17" s="1"/>
  <c r="N7" i="17"/>
  <c r="F20" i="17"/>
  <c r="G17" i="17"/>
  <c r="G15" i="17"/>
  <c r="F18" i="17"/>
  <c r="N9" i="17"/>
  <c r="F27" i="16"/>
  <c r="G24" i="16"/>
  <c r="F20" i="16"/>
  <c r="G17" i="16"/>
  <c r="J14" i="16"/>
  <c r="K14" i="16" s="1"/>
  <c r="L14" i="16"/>
  <c r="M14" i="16" s="1"/>
  <c r="H14" i="16"/>
  <c r="I14" i="16" s="1"/>
  <c r="N18" i="16"/>
  <c r="H21" i="16"/>
  <c r="I21" i="16" s="1"/>
  <c r="L21" i="16"/>
  <c r="M21" i="16" s="1"/>
  <c r="J21" i="16"/>
  <c r="K21" i="16" s="1"/>
  <c r="F22" i="16"/>
  <c r="G19" i="16"/>
  <c r="J16" i="16"/>
  <c r="K16" i="16" s="1"/>
  <c r="H16" i="16"/>
  <c r="I16" i="16" s="1"/>
  <c r="L16" i="16"/>
  <c r="M16" i="16" s="1"/>
  <c r="J15" i="15"/>
  <c r="K15" i="15" s="1"/>
  <c r="L15" i="15"/>
  <c r="M15" i="15" s="1"/>
  <c r="H15" i="15"/>
  <c r="I15" i="15" s="1"/>
  <c r="L14" i="15"/>
  <c r="M14" i="15" s="1"/>
  <c r="H14" i="15"/>
  <c r="I14" i="15" s="1"/>
  <c r="J14" i="15"/>
  <c r="K14" i="15" s="1"/>
  <c r="G17" i="15"/>
  <c r="F20" i="15"/>
  <c r="F21" i="15"/>
  <c r="G18" i="15"/>
  <c r="N10" i="15"/>
  <c r="L13" i="15"/>
  <c r="M13" i="15" s="1"/>
  <c r="J13" i="15"/>
  <c r="K13" i="15" s="1"/>
  <c r="H13" i="15"/>
  <c r="I13" i="15" s="1"/>
  <c r="G16" i="15"/>
  <c r="F19" i="15"/>
  <c r="N10" i="14"/>
  <c r="N11" i="14"/>
  <c r="F21" i="14"/>
  <c r="G18" i="14"/>
  <c r="L15" i="14"/>
  <c r="M15" i="14" s="1"/>
  <c r="J15" i="14"/>
  <c r="K15" i="14" s="1"/>
  <c r="H15" i="14"/>
  <c r="I15" i="14" s="1"/>
  <c r="L14" i="14"/>
  <c r="M14" i="14" s="1"/>
  <c r="J14" i="14"/>
  <c r="K14" i="14" s="1"/>
  <c r="H14" i="14"/>
  <c r="I14" i="14" s="1"/>
  <c r="G17" i="14"/>
  <c r="F20" i="14"/>
  <c r="L13" i="14"/>
  <c r="M13" i="14" s="1"/>
  <c r="J13" i="14"/>
  <c r="K13" i="14" s="1"/>
  <c r="H13" i="14"/>
  <c r="I13" i="14" s="1"/>
  <c r="G16" i="14"/>
  <c r="F19" i="14"/>
  <c r="G17" i="13"/>
  <c r="F20" i="13"/>
  <c r="L13" i="13"/>
  <c r="M13" i="13" s="1"/>
  <c r="J13" i="13"/>
  <c r="K13" i="13" s="1"/>
  <c r="H13" i="13"/>
  <c r="I13" i="13" s="1"/>
  <c r="G16" i="13"/>
  <c r="F19" i="13"/>
  <c r="N11" i="13"/>
  <c r="N10" i="13"/>
  <c r="F21" i="13"/>
  <c r="G18" i="13"/>
  <c r="L14" i="13"/>
  <c r="M14" i="13" s="1"/>
  <c r="H14" i="13"/>
  <c r="I14" i="13" s="1"/>
  <c r="J14" i="13"/>
  <c r="K14" i="13" s="1"/>
  <c r="H15" i="13"/>
  <c r="I15" i="13" s="1"/>
  <c r="L15" i="13"/>
  <c r="M15" i="13" s="1"/>
  <c r="J15" i="13"/>
  <c r="K15" i="13" s="1"/>
  <c r="L13" i="12"/>
  <c r="M13" i="12" s="1"/>
  <c r="J13" i="12"/>
  <c r="K13" i="12" s="1"/>
  <c r="H13" i="12"/>
  <c r="I13" i="12" s="1"/>
  <c r="G16" i="12"/>
  <c r="F19" i="12"/>
  <c r="N10" i="12"/>
  <c r="L14" i="12"/>
  <c r="M14" i="12" s="1"/>
  <c r="J14" i="12"/>
  <c r="K14" i="12" s="1"/>
  <c r="H14" i="12"/>
  <c r="I14" i="12" s="1"/>
  <c r="F20" i="12"/>
  <c r="G17" i="12"/>
  <c r="F21" i="12"/>
  <c r="G18" i="12"/>
  <c r="H15" i="12"/>
  <c r="I15" i="12" s="1"/>
  <c r="L15" i="12"/>
  <c r="M15" i="12" s="1"/>
  <c r="J15" i="12"/>
  <c r="K15" i="12" s="1"/>
  <c r="F20" i="11"/>
  <c r="G17" i="11"/>
  <c r="L14" i="11"/>
  <c r="M14" i="11" s="1"/>
  <c r="J14" i="11"/>
  <c r="K14" i="11" s="1"/>
  <c r="H14" i="11"/>
  <c r="I14" i="11" s="1"/>
  <c r="N10" i="11"/>
  <c r="F27" i="11"/>
  <c r="G24" i="11"/>
  <c r="L13" i="11"/>
  <c r="M13" i="11" s="1"/>
  <c r="J13" i="11"/>
  <c r="K13" i="11" s="1"/>
  <c r="H13" i="11"/>
  <c r="I13" i="11" s="1"/>
  <c r="H21" i="11"/>
  <c r="I21" i="11" s="1"/>
  <c r="L21" i="11"/>
  <c r="M21" i="11" s="1"/>
  <c r="J21" i="11"/>
  <c r="K21" i="11" s="1"/>
  <c r="G16" i="11"/>
  <c r="F19" i="11"/>
  <c r="N18" i="11"/>
  <c r="N11" i="11"/>
  <c r="G17" i="10"/>
  <c r="L14" i="10"/>
  <c r="M14" i="10" s="1"/>
  <c r="H14" i="10"/>
  <c r="I14" i="10" s="1"/>
  <c r="J14" i="10"/>
  <c r="K14" i="10" s="1"/>
  <c r="N9" i="10"/>
  <c r="L12" i="10"/>
  <c r="M12" i="10" s="1"/>
  <c r="J12" i="10"/>
  <c r="K12" i="10" s="1"/>
  <c r="H12" i="10"/>
  <c r="I12" i="10" s="1"/>
  <c r="G15" i="10"/>
  <c r="F18" i="10"/>
  <c r="F16" i="10"/>
  <c r="G13" i="10"/>
  <c r="J10" i="10"/>
  <c r="K10" i="10" s="1"/>
  <c r="H10" i="10"/>
  <c r="I10" i="10" s="1"/>
  <c r="L10" i="10"/>
  <c r="M10" i="10" s="1"/>
  <c r="L14" i="7"/>
  <c r="M14" i="7" s="1"/>
  <c r="H14" i="7"/>
  <c r="I14" i="7" s="1"/>
  <c r="J14" i="7"/>
  <c r="K14" i="7" s="1"/>
  <c r="G18" i="7"/>
  <c r="N11" i="7"/>
  <c r="H15" i="7"/>
  <c r="I15" i="7" s="1"/>
  <c r="L15" i="7"/>
  <c r="M15" i="7" s="1"/>
  <c r="J15" i="7"/>
  <c r="K15" i="7" s="1"/>
  <c r="G17" i="7"/>
  <c r="L19" i="7"/>
  <c r="M19" i="7" s="1"/>
  <c r="J19" i="7"/>
  <c r="K19" i="7" s="1"/>
  <c r="H19" i="7"/>
  <c r="I19" i="7" s="1"/>
  <c r="N12" i="7"/>
  <c r="G22" i="7"/>
  <c r="N11" i="9"/>
  <c r="J10" i="9"/>
  <c r="K10" i="9" s="1"/>
  <c r="H10" i="9"/>
  <c r="I10" i="9" s="1"/>
  <c r="L10" i="9"/>
  <c r="M10" i="9" s="1"/>
  <c r="N9" i="9"/>
  <c r="F20" i="9"/>
  <c r="G17" i="9"/>
  <c r="L14" i="9"/>
  <c r="M14" i="9" s="1"/>
  <c r="J14" i="9"/>
  <c r="K14" i="9" s="1"/>
  <c r="H14" i="9"/>
  <c r="I14" i="9" s="1"/>
  <c r="L12" i="9"/>
  <c r="M12" i="9" s="1"/>
  <c r="J12" i="9"/>
  <c r="K12" i="9" s="1"/>
  <c r="H12" i="9"/>
  <c r="I12" i="9" s="1"/>
  <c r="F16" i="9"/>
  <c r="G13" i="9"/>
  <c r="G15" i="9"/>
  <c r="F18" i="9"/>
  <c r="C47" i="32"/>
  <c r="D28" i="4" s="1"/>
  <c r="C47" i="31"/>
  <c r="D27" i="4" s="1"/>
  <c r="C47" i="30"/>
  <c r="C47" i="29"/>
  <c r="D25" i="4" s="1"/>
  <c r="C47" i="28"/>
  <c r="D26" i="4" s="1"/>
  <c r="C47" i="27"/>
  <c r="D23" i="4" s="1"/>
  <c r="C47" i="26"/>
  <c r="D22" i="4" s="1"/>
  <c r="C47" i="25"/>
  <c r="D21" i="4" s="1"/>
  <c r="C47" i="24"/>
  <c r="D20" i="4" s="1"/>
  <c r="C47" i="23"/>
  <c r="D19" i="4" s="1"/>
  <c r="C47" i="22"/>
  <c r="D18" i="4" s="1"/>
  <c r="C47" i="21"/>
  <c r="D17" i="4" s="1"/>
  <c r="C47" i="20"/>
  <c r="D16" i="4" s="1"/>
  <c r="C47" i="19"/>
  <c r="D15" i="4" s="1"/>
  <c r="C47" i="18"/>
  <c r="D14" i="4" s="1"/>
  <c r="C47" i="17"/>
  <c r="D13" i="4" s="1"/>
  <c r="C47" i="16"/>
  <c r="D12" i="4" s="1"/>
  <c r="C47" i="15"/>
  <c r="D11" i="4" s="1"/>
  <c r="C47" i="14"/>
  <c r="D10" i="4" s="1"/>
  <c r="C47" i="13"/>
  <c r="D9" i="4" s="1"/>
  <c r="C47" i="12"/>
  <c r="D8" i="4" s="1"/>
  <c r="C47" i="11"/>
  <c r="D7" i="4" s="1"/>
  <c r="C47" i="10"/>
  <c r="D6" i="4" s="1"/>
  <c r="C47" i="9"/>
  <c r="D4" i="4" s="1"/>
  <c r="C47" i="7"/>
  <c r="D5" i="4" s="1"/>
  <c r="N10" i="32" l="1"/>
  <c r="N13" i="13"/>
  <c r="N12" i="32"/>
  <c r="N13" i="22"/>
  <c r="N16" i="25"/>
  <c r="N14" i="26"/>
  <c r="N13" i="11"/>
  <c r="N15" i="15"/>
  <c r="N10" i="8"/>
  <c r="N12" i="8"/>
  <c r="N13" i="28"/>
  <c r="N14" i="13"/>
  <c r="N17" i="32"/>
  <c r="N15" i="14"/>
  <c r="N14" i="19"/>
  <c r="N13" i="14"/>
  <c r="H15" i="8"/>
  <c r="I15" i="8" s="1"/>
  <c r="L15" i="8"/>
  <c r="M15" i="8" s="1"/>
  <c r="J15" i="8"/>
  <c r="K15" i="8" s="1"/>
  <c r="N13" i="12"/>
  <c r="F21" i="8"/>
  <c r="G18" i="8"/>
  <c r="J13" i="8"/>
  <c r="K13" i="8" s="1"/>
  <c r="H13" i="8"/>
  <c r="I13" i="8" s="1"/>
  <c r="L13" i="8"/>
  <c r="M13" i="8" s="1"/>
  <c r="N14" i="11"/>
  <c r="N12" i="17"/>
  <c r="N10" i="19"/>
  <c r="N14" i="21"/>
  <c r="N13" i="32"/>
  <c r="F19" i="8"/>
  <c r="G16" i="8"/>
  <c r="N14" i="12"/>
  <c r="N14" i="28"/>
  <c r="N12" i="26"/>
  <c r="N10" i="26"/>
  <c r="N14" i="25"/>
  <c r="N14" i="23"/>
  <c r="N13" i="23"/>
  <c r="N10" i="20"/>
  <c r="N12" i="19"/>
  <c r="N14" i="18"/>
  <c r="N14" i="17"/>
  <c r="N14" i="16"/>
  <c r="N14" i="15"/>
  <c r="N21" i="11"/>
  <c r="N14" i="10"/>
  <c r="F26" i="32"/>
  <c r="G23" i="32"/>
  <c r="L20" i="32"/>
  <c r="M20" i="32" s="1"/>
  <c r="J20" i="32"/>
  <c r="K20" i="32" s="1"/>
  <c r="H20" i="32"/>
  <c r="I20" i="32" s="1"/>
  <c r="J16" i="32"/>
  <c r="K16" i="32" s="1"/>
  <c r="H16" i="32"/>
  <c r="I16" i="32" s="1"/>
  <c r="L16" i="32"/>
  <c r="M16" i="32" s="1"/>
  <c r="N15" i="32"/>
  <c r="L18" i="32"/>
  <c r="M18" i="32" s="1"/>
  <c r="J18" i="32"/>
  <c r="K18" i="32" s="1"/>
  <c r="H18" i="32"/>
  <c r="I18" i="32" s="1"/>
  <c r="G21" i="32"/>
  <c r="F24" i="32"/>
  <c r="F22" i="32"/>
  <c r="G19" i="32"/>
  <c r="N15" i="31"/>
  <c r="F24" i="31"/>
  <c r="G21" i="31"/>
  <c r="N14" i="31"/>
  <c r="J17" i="31"/>
  <c r="K17" i="31" s="1"/>
  <c r="H17" i="31"/>
  <c r="I17" i="31" s="1"/>
  <c r="L17" i="31"/>
  <c r="M17" i="31" s="1"/>
  <c r="G20" i="31"/>
  <c r="F23" i="31"/>
  <c r="N16" i="31"/>
  <c r="L19" i="31"/>
  <c r="M19" i="31" s="1"/>
  <c r="J19" i="31"/>
  <c r="K19" i="31" s="1"/>
  <c r="H19" i="31"/>
  <c r="I19" i="31" s="1"/>
  <c r="L18" i="31"/>
  <c r="M18" i="31" s="1"/>
  <c r="J18" i="31"/>
  <c r="K18" i="31" s="1"/>
  <c r="H18" i="31"/>
  <c r="I18" i="31" s="1"/>
  <c r="F25" i="31"/>
  <c r="G22" i="31"/>
  <c r="N10" i="30"/>
  <c r="F21" i="30"/>
  <c r="G18" i="30"/>
  <c r="H15" i="30"/>
  <c r="I15" i="30" s="1"/>
  <c r="L15" i="30"/>
  <c r="M15" i="30" s="1"/>
  <c r="J15" i="30"/>
  <c r="K15" i="30" s="1"/>
  <c r="N14" i="30"/>
  <c r="L13" i="30"/>
  <c r="M13" i="30" s="1"/>
  <c r="J13" i="30"/>
  <c r="K13" i="30" s="1"/>
  <c r="H13" i="30"/>
  <c r="I13" i="30" s="1"/>
  <c r="G16" i="30"/>
  <c r="F19" i="30"/>
  <c r="N12" i="30"/>
  <c r="L17" i="30"/>
  <c r="M17" i="30" s="1"/>
  <c r="J17" i="30"/>
  <c r="K17" i="30" s="1"/>
  <c r="H17" i="30"/>
  <c r="I17" i="30" s="1"/>
  <c r="G20" i="30"/>
  <c r="F23" i="30"/>
  <c r="N15" i="29"/>
  <c r="F23" i="29"/>
  <c r="G20" i="29"/>
  <c r="J17" i="29"/>
  <c r="K17" i="29" s="1"/>
  <c r="H17" i="29"/>
  <c r="I17" i="29" s="1"/>
  <c r="L17" i="29"/>
  <c r="M17" i="29" s="1"/>
  <c r="F22" i="29"/>
  <c r="G19" i="29"/>
  <c r="H16" i="29"/>
  <c r="I16" i="29" s="1"/>
  <c r="J16" i="29"/>
  <c r="K16" i="29" s="1"/>
  <c r="L16" i="29"/>
  <c r="M16" i="29" s="1"/>
  <c r="N13" i="29"/>
  <c r="L18" i="29"/>
  <c r="M18" i="29" s="1"/>
  <c r="J18" i="29"/>
  <c r="K18" i="29" s="1"/>
  <c r="H18" i="29"/>
  <c r="I18" i="29" s="1"/>
  <c r="G21" i="29"/>
  <c r="F24" i="29"/>
  <c r="N14" i="29"/>
  <c r="F22" i="28"/>
  <c r="G19" i="28"/>
  <c r="J17" i="28"/>
  <c r="K17" i="28" s="1"/>
  <c r="H17" i="28"/>
  <c r="I17" i="28" s="1"/>
  <c r="L17" i="28"/>
  <c r="M17" i="28" s="1"/>
  <c r="H16" i="28"/>
  <c r="I16" i="28" s="1"/>
  <c r="J16" i="28"/>
  <c r="K16" i="28" s="1"/>
  <c r="L16" i="28"/>
  <c r="M16" i="28" s="1"/>
  <c r="F23" i="28"/>
  <c r="G20" i="28"/>
  <c r="L18" i="28"/>
  <c r="M18" i="28" s="1"/>
  <c r="J18" i="28"/>
  <c r="K18" i="28" s="1"/>
  <c r="H18" i="28"/>
  <c r="I18" i="28" s="1"/>
  <c r="G21" i="28"/>
  <c r="F24" i="28"/>
  <c r="N15" i="28"/>
  <c r="L13" i="27"/>
  <c r="M13" i="27" s="1"/>
  <c r="J13" i="27"/>
  <c r="K13" i="27" s="1"/>
  <c r="H13" i="27"/>
  <c r="I13" i="27" s="1"/>
  <c r="G20" i="27"/>
  <c r="F23" i="27"/>
  <c r="G16" i="27"/>
  <c r="F19" i="27"/>
  <c r="L17" i="27"/>
  <c r="M17" i="27" s="1"/>
  <c r="J17" i="27"/>
  <c r="K17" i="27" s="1"/>
  <c r="H17" i="27"/>
  <c r="I17" i="27" s="1"/>
  <c r="F21" i="27"/>
  <c r="G18" i="27"/>
  <c r="H15" i="27"/>
  <c r="I15" i="27" s="1"/>
  <c r="L15" i="27"/>
  <c r="M15" i="27" s="1"/>
  <c r="J15" i="27"/>
  <c r="K15" i="27" s="1"/>
  <c r="N14" i="27"/>
  <c r="N10" i="27"/>
  <c r="N12" i="27"/>
  <c r="F23" i="26"/>
  <c r="G20" i="26"/>
  <c r="F21" i="26"/>
  <c r="G18" i="26"/>
  <c r="H15" i="26"/>
  <c r="I15" i="26" s="1"/>
  <c r="L15" i="26"/>
  <c r="M15" i="26" s="1"/>
  <c r="J15" i="26"/>
  <c r="K15" i="26" s="1"/>
  <c r="L13" i="26"/>
  <c r="M13" i="26" s="1"/>
  <c r="J13" i="26"/>
  <c r="K13" i="26" s="1"/>
  <c r="H13" i="26"/>
  <c r="I13" i="26" s="1"/>
  <c r="G16" i="26"/>
  <c r="F19" i="26"/>
  <c r="L17" i="26"/>
  <c r="M17" i="26" s="1"/>
  <c r="J17" i="26"/>
  <c r="K17" i="26" s="1"/>
  <c r="H17" i="26"/>
  <c r="I17" i="26" s="1"/>
  <c r="L17" i="25"/>
  <c r="M17" i="25" s="1"/>
  <c r="H17" i="25"/>
  <c r="I17" i="25" s="1"/>
  <c r="J17" i="25"/>
  <c r="K17" i="25" s="1"/>
  <c r="J18" i="25"/>
  <c r="K18" i="25" s="1"/>
  <c r="H18" i="25"/>
  <c r="I18" i="25" s="1"/>
  <c r="L18" i="25"/>
  <c r="M18" i="25" s="1"/>
  <c r="G21" i="25"/>
  <c r="F24" i="25"/>
  <c r="L19" i="25"/>
  <c r="M19" i="25" s="1"/>
  <c r="J19" i="25"/>
  <c r="K19" i="25" s="1"/>
  <c r="H19" i="25"/>
  <c r="I19" i="25" s="1"/>
  <c r="N15" i="25"/>
  <c r="F25" i="25"/>
  <c r="G22" i="25"/>
  <c r="G20" i="25"/>
  <c r="F23" i="25"/>
  <c r="N15" i="24"/>
  <c r="G20" i="24"/>
  <c r="F23" i="24"/>
  <c r="L17" i="24"/>
  <c r="M17" i="24" s="1"/>
  <c r="H17" i="24"/>
  <c r="I17" i="24" s="1"/>
  <c r="J17" i="24"/>
  <c r="K17" i="24" s="1"/>
  <c r="J18" i="24"/>
  <c r="K18" i="24" s="1"/>
  <c r="H18" i="24"/>
  <c r="I18" i="24" s="1"/>
  <c r="L18" i="24"/>
  <c r="M18" i="24" s="1"/>
  <c r="N14" i="24"/>
  <c r="F24" i="24"/>
  <c r="G21" i="24"/>
  <c r="L19" i="24"/>
  <c r="M19" i="24" s="1"/>
  <c r="J19" i="24"/>
  <c r="K19" i="24" s="1"/>
  <c r="H19" i="24"/>
  <c r="I19" i="24" s="1"/>
  <c r="F25" i="24"/>
  <c r="G22" i="24"/>
  <c r="N16" i="24"/>
  <c r="F22" i="23"/>
  <c r="G19" i="23"/>
  <c r="J16" i="23"/>
  <c r="K16" i="23" s="1"/>
  <c r="H16" i="23"/>
  <c r="I16" i="23" s="1"/>
  <c r="L16" i="23"/>
  <c r="M16" i="23" s="1"/>
  <c r="L17" i="23"/>
  <c r="M17" i="23" s="1"/>
  <c r="J17" i="23"/>
  <c r="K17" i="23" s="1"/>
  <c r="H17" i="23"/>
  <c r="I17" i="23" s="1"/>
  <c r="G20" i="23"/>
  <c r="F23" i="23"/>
  <c r="N15" i="23"/>
  <c r="L18" i="23"/>
  <c r="M18" i="23" s="1"/>
  <c r="J18" i="23"/>
  <c r="K18" i="23" s="1"/>
  <c r="H18" i="23"/>
  <c r="I18" i="23" s="1"/>
  <c r="G21" i="23"/>
  <c r="F24" i="23"/>
  <c r="N15" i="22"/>
  <c r="F23" i="22"/>
  <c r="G20" i="22"/>
  <c r="J17" i="22"/>
  <c r="K17" i="22" s="1"/>
  <c r="H17" i="22"/>
  <c r="I17" i="22" s="1"/>
  <c r="L17" i="22"/>
  <c r="M17" i="22" s="1"/>
  <c r="F22" i="22"/>
  <c r="G19" i="22"/>
  <c r="J16" i="22"/>
  <c r="K16" i="22" s="1"/>
  <c r="H16" i="22"/>
  <c r="I16" i="22" s="1"/>
  <c r="L16" i="22"/>
  <c r="M16" i="22" s="1"/>
  <c r="L18" i="22"/>
  <c r="M18" i="22" s="1"/>
  <c r="J18" i="22"/>
  <c r="K18" i="22" s="1"/>
  <c r="H18" i="22"/>
  <c r="I18" i="22" s="1"/>
  <c r="N14" i="22"/>
  <c r="G21" i="22"/>
  <c r="F24" i="22"/>
  <c r="N13" i="21"/>
  <c r="L17" i="21"/>
  <c r="M17" i="21" s="1"/>
  <c r="J17" i="21"/>
  <c r="K17" i="21" s="1"/>
  <c r="H17" i="21"/>
  <c r="I17" i="21" s="1"/>
  <c r="G20" i="21"/>
  <c r="F23" i="21"/>
  <c r="F22" i="21"/>
  <c r="G19" i="21"/>
  <c r="L24" i="21"/>
  <c r="M24" i="21" s="1"/>
  <c r="J24" i="21"/>
  <c r="K24" i="21" s="1"/>
  <c r="H24" i="21"/>
  <c r="I24" i="21" s="1"/>
  <c r="J16" i="21"/>
  <c r="K16" i="21" s="1"/>
  <c r="H16" i="21"/>
  <c r="I16" i="21" s="1"/>
  <c r="L16" i="21"/>
  <c r="M16" i="21" s="1"/>
  <c r="N21" i="21"/>
  <c r="G27" i="21"/>
  <c r="F30" i="21"/>
  <c r="G30" i="21" s="1"/>
  <c r="L13" i="20"/>
  <c r="M13" i="20" s="1"/>
  <c r="J13" i="20"/>
  <c r="K13" i="20" s="1"/>
  <c r="H13" i="20"/>
  <c r="I13" i="20" s="1"/>
  <c r="G16" i="20"/>
  <c r="F19" i="20"/>
  <c r="H15" i="20"/>
  <c r="I15" i="20" s="1"/>
  <c r="L15" i="20"/>
  <c r="M15" i="20" s="1"/>
  <c r="J15" i="20"/>
  <c r="K15" i="20" s="1"/>
  <c r="L17" i="20"/>
  <c r="M17" i="20" s="1"/>
  <c r="J17" i="20"/>
  <c r="K17" i="20" s="1"/>
  <c r="H17" i="20"/>
  <c r="I17" i="20" s="1"/>
  <c r="F21" i="20"/>
  <c r="G18" i="20"/>
  <c r="G20" i="20"/>
  <c r="F23" i="20"/>
  <c r="N12" i="20"/>
  <c r="N14" i="20"/>
  <c r="G16" i="19"/>
  <c r="F19" i="19"/>
  <c r="L17" i="19"/>
  <c r="M17" i="19" s="1"/>
  <c r="J17" i="19"/>
  <c r="K17" i="19" s="1"/>
  <c r="H17" i="19"/>
  <c r="I17" i="19" s="1"/>
  <c r="G20" i="19"/>
  <c r="F23" i="19"/>
  <c r="F21" i="19"/>
  <c r="G18" i="19"/>
  <c r="H15" i="19"/>
  <c r="I15" i="19" s="1"/>
  <c r="L15" i="19"/>
  <c r="M15" i="19" s="1"/>
  <c r="J15" i="19"/>
  <c r="K15" i="19" s="1"/>
  <c r="L13" i="19"/>
  <c r="M13" i="19" s="1"/>
  <c r="J13" i="19"/>
  <c r="K13" i="19" s="1"/>
  <c r="H13" i="19"/>
  <c r="I13" i="19" s="1"/>
  <c r="G20" i="18"/>
  <c r="L18" i="18"/>
  <c r="M18" i="18" s="1"/>
  <c r="J18" i="18"/>
  <c r="K18" i="18" s="1"/>
  <c r="H18" i="18"/>
  <c r="I18" i="18" s="1"/>
  <c r="J17" i="18"/>
  <c r="K17" i="18" s="1"/>
  <c r="H17" i="18"/>
  <c r="I17" i="18" s="1"/>
  <c r="L17" i="18"/>
  <c r="M17" i="18" s="1"/>
  <c r="F24" i="18"/>
  <c r="G21" i="18"/>
  <c r="F22" i="18"/>
  <c r="G19" i="18"/>
  <c r="N13" i="18"/>
  <c r="H16" i="18"/>
  <c r="I16" i="18" s="1"/>
  <c r="J16" i="18"/>
  <c r="K16" i="18" s="1"/>
  <c r="L16" i="18"/>
  <c r="M16" i="18" s="1"/>
  <c r="N15" i="18"/>
  <c r="H15" i="17"/>
  <c r="I15" i="17" s="1"/>
  <c r="L15" i="17"/>
  <c r="M15" i="17" s="1"/>
  <c r="J15" i="17"/>
  <c r="K15" i="17" s="1"/>
  <c r="L17" i="17"/>
  <c r="M17" i="17" s="1"/>
  <c r="J17" i="17"/>
  <c r="K17" i="17" s="1"/>
  <c r="H17" i="17"/>
  <c r="I17" i="17" s="1"/>
  <c r="N10" i="17"/>
  <c r="G20" i="17"/>
  <c r="F23" i="17"/>
  <c r="L13" i="17"/>
  <c r="M13" i="17" s="1"/>
  <c r="J13" i="17"/>
  <c r="K13" i="17" s="1"/>
  <c r="H13" i="17"/>
  <c r="I13" i="17" s="1"/>
  <c r="F21" i="17"/>
  <c r="G18" i="17"/>
  <c r="G16" i="17"/>
  <c r="F19" i="17"/>
  <c r="F25" i="16"/>
  <c r="G22" i="16"/>
  <c r="L17" i="16"/>
  <c r="M17" i="16" s="1"/>
  <c r="J17" i="16"/>
  <c r="K17" i="16" s="1"/>
  <c r="H17" i="16"/>
  <c r="I17" i="16" s="1"/>
  <c r="N16" i="16"/>
  <c r="G20" i="16"/>
  <c r="F23" i="16"/>
  <c r="L24" i="16"/>
  <c r="M24" i="16" s="1"/>
  <c r="J24" i="16"/>
  <c r="K24" i="16" s="1"/>
  <c r="H24" i="16"/>
  <c r="I24" i="16" s="1"/>
  <c r="N21" i="16"/>
  <c r="L19" i="16"/>
  <c r="M19" i="16" s="1"/>
  <c r="H19" i="16"/>
  <c r="I19" i="16" s="1"/>
  <c r="J19" i="16"/>
  <c r="K19" i="16" s="1"/>
  <c r="G27" i="16"/>
  <c r="F30" i="16"/>
  <c r="G30" i="16" s="1"/>
  <c r="L18" i="15"/>
  <c r="M18" i="15" s="1"/>
  <c r="J18" i="15"/>
  <c r="K18" i="15" s="1"/>
  <c r="H18" i="15"/>
  <c r="I18" i="15" s="1"/>
  <c r="G21" i="15"/>
  <c r="F24" i="15"/>
  <c r="F23" i="15"/>
  <c r="G20" i="15"/>
  <c r="J17" i="15"/>
  <c r="K17" i="15" s="1"/>
  <c r="H17" i="15"/>
  <c r="I17" i="15" s="1"/>
  <c r="L17" i="15"/>
  <c r="M17" i="15" s="1"/>
  <c r="F22" i="15"/>
  <c r="G19" i="15"/>
  <c r="H16" i="15"/>
  <c r="I16" i="15" s="1"/>
  <c r="J16" i="15"/>
  <c r="K16" i="15" s="1"/>
  <c r="L16" i="15"/>
  <c r="M16" i="15" s="1"/>
  <c r="N13" i="15"/>
  <c r="J17" i="14"/>
  <c r="K17" i="14" s="1"/>
  <c r="H17" i="14"/>
  <c r="I17" i="14" s="1"/>
  <c r="L17" i="14"/>
  <c r="M17" i="14" s="1"/>
  <c r="L18" i="14"/>
  <c r="M18" i="14" s="1"/>
  <c r="J18" i="14"/>
  <c r="K18" i="14" s="1"/>
  <c r="H18" i="14"/>
  <c r="I18" i="14" s="1"/>
  <c r="F23" i="14"/>
  <c r="G20" i="14"/>
  <c r="N14" i="14"/>
  <c r="G21" i="14"/>
  <c r="F24" i="14"/>
  <c r="F22" i="14"/>
  <c r="G19" i="14"/>
  <c r="H16" i="14"/>
  <c r="I16" i="14" s="1"/>
  <c r="J16" i="14"/>
  <c r="K16" i="14" s="1"/>
  <c r="L16" i="14"/>
  <c r="M16" i="14" s="1"/>
  <c r="L18" i="13"/>
  <c r="M18" i="13" s="1"/>
  <c r="J18" i="13"/>
  <c r="K18" i="13" s="1"/>
  <c r="H18" i="13"/>
  <c r="I18" i="13" s="1"/>
  <c r="G21" i="13"/>
  <c r="F24" i="13"/>
  <c r="F22" i="13"/>
  <c r="G19" i="13"/>
  <c r="H16" i="13"/>
  <c r="I16" i="13" s="1"/>
  <c r="L16" i="13"/>
  <c r="M16" i="13" s="1"/>
  <c r="J16" i="13"/>
  <c r="K16" i="13" s="1"/>
  <c r="N15" i="13"/>
  <c r="G20" i="13"/>
  <c r="F23" i="13"/>
  <c r="J17" i="13"/>
  <c r="K17" i="13" s="1"/>
  <c r="H17" i="13"/>
  <c r="I17" i="13" s="1"/>
  <c r="L17" i="13"/>
  <c r="M17" i="13" s="1"/>
  <c r="G20" i="12"/>
  <c r="F23" i="12"/>
  <c r="L18" i="12"/>
  <c r="M18" i="12" s="1"/>
  <c r="J18" i="12"/>
  <c r="K18" i="12" s="1"/>
  <c r="H18" i="12"/>
  <c r="I18" i="12" s="1"/>
  <c r="G21" i="12"/>
  <c r="F24" i="12"/>
  <c r="F22" i="12"/>
  <c r="G19" i="12"/>
  <c r="L17" i="12"/>
  <c r="M17" i="12" s="1"/>
  <c r="J17" i="12"/>
  <c r="K17" i="12" s="1"/>
  <c r="H17" i="12"/>
  <c r="I17" i="12" s="1"/>
  <c r="J16" i="12"/>
  <c r="K16" i="12" s="1"/>
  <c r="H16" i="12"/>
  <c r="I16" i="12" s="1"/>
  <c r="L16" i="12"/>
  <c r="M16" i="12" s="1"/>
  <c r="N15" i="12"/>
  <c r="L24" i="11"/>
  <c r="M24" i="11" s="1"/>
  <c r="J24" i="11"/>
  <c r="K24" i="11" s="1"/>
  <c r="H24" i="11"/>
  <c r="I24" i="11" s="1"/>
  <c r="G27" i="11"/>
  <c r="F30" i="11"/>
  <c r="G30" i="11" s="1"/>
  <c r="F22" i="11"/>
  <c r="G19" i="11"/>
  <c r="J16" i="11"/>
  <c r="K16" i="11" s="1"/>
  <c r="H16" i="11"/>
  <c r="I16" i="11" s="1"/>
  <c r="L16" i="11"/>
  <c r="M16" i="11" s="1"/>
  <c r="L17" i="11"/>
  <c r="M17" i="11" s="1"/>
  <c r="J17" i="11"/>
  <c r="K17" i="11" s="1"/>
  <c r="H17" i="11"/>
  <c r="I17" i="11" s="1"/>
  <c r="G20" i="11"/>
  <c r="F23" i="11"/>
  <c r="N10" i="10"/>
  <c r="L17" i="10"/>
  <c r="M17" i="10" s="1"/>
  <c r="J17" i="10"/>
  <c r="K17" i="10" s="1"/>
  <c r="H17" i="10"/>
  <c r="I17" i="10" s="1"/>
  <c r="L13" i="10"/>
  <c r="M13" i="10" s="1"/>
  <c r="J13" i="10"/>
  <c r="K13" i="10" s="1"/>
  <c r="H13" i="10"/>
  <c r="I13" i="10" s="1"/>
  <c r="G20" i="10"/>
  <c r="F23" i="10"/>
  <c r="G16" i="10"/>
  <c r="F19" i="10"/>
  <c r="G18" i="10"/>
  <c r="H15" i="10"/>
  <c r="I15" i="10" s="1"/>
  <c r="J15" i="10"/>
  <c r="K15" i="10" s="1"/>
  <c r="L15" i="10"/>
  <c r="M15" i="10" s="1"/>
  <c r="N12" i="10"/>
  <c r="J18" i="7"/>
  <c r="K18" i="7" s="1"/>
  <c r="H18" i="7"/>
  <c r="I18" i="7" s="1"/>
  <c r="L18" i="7"/>
  <c r="M18" i="7" s="1"/>
  <c r="L17" i="7"/>
  <c r="M17" i="7" s="1"/>
  <c r="H17" i="7"/>
  <c r="I17" i="7" s="1"/>
  <c r="J17" i="7"/>
  <c r="K17" i="7" s="1"/>
  <c r="G20" i="7"/>
  <c r="F28" i="7"/>
  <c r="G25" i="7"/>
  <c r="N15" i="7"/>
  <c r="J22" i="7"/>
  <c r="K22" i="7" s="1"/>
  <c r="L22" i="7"/>
  <c r="M22" i="7" s="1"/>
  <c r="H22" i="7"/>
  <c r="I22" i="7" s="1"/>
  <c r="N14" i="7"/>
  <c r="N19" i="7"/>
  <c r="G21" i="7"/>
  <c r="N14" i="9"/>
  <c r="F21" i="9"/>
  <c r="G18" i="9"/>
  <c r="H15" i="9"/>
  <c r="I15" i="9" s="1"/>
  <c r="J15" i="9"/>
  <c r="K15" i="9" s="1"/>
  <c r="L15" i="9"/>
  <c r="M15" i="9" s="1"/>
  <c r="N10" i="9"/>
  <c r="L13" i="9"/>
  <c r="M13" i="9" s="1"/>
  <c r="J13" i="9"/>
  <c r="K13" i="9" s="1"/>
  <c r="H13" i="9"/>
  <c r="I13" i="9" s="1"/>
  <c r="L17" i="9"/>
  <c r="M17" i="9" s="1"/>
  <c r="J17" i="9"/>
  <c r="K17" i="9" s="1"/>
  <c r="H17" i="9"/>
  <c r="I17" i="9" s="1"/>
  <c r="G16" i="9"/>
  <c r="F19" i="9"/>
  <c r="G20" i="9"/>
  <c r="F23" i="9"/>
  <c r="N12" i="9"/>
  <c r="D24" i="4"/>
  <c r="N13" i="17" l="1"/>
  <c r="N17" i="10"/>
  <c r="N13" i="9"/>
  <c r="N24" i="16"/>
  <c r="N17" i="26"/>
  <c r="F24" i="8"/>
  <c r="G21" i="8"/>
  <c r="N18" i="14"/>
  <c r="N17" i="18"/>
  <c r="N19" i="31"/>
  <c r="H16" i="8"/>
  <c r="I16" i="8" s="1"/>
  <c r="J16" i="8"/>
  <c r="K16" i="8" s="1"/>
  <c r="L16" i="8"/>
  <c r="M16" i="8" s="1"/>
  <c r="L18" i="8"/>
  <c r="M18" i="8" s="1"/>
  <c r="J18" i="8"/>
  <c r="K18" i="8" s="1"/>
  <c r="H18" i="8"/>
  <c r="I18" i="8" s="1"/>
  <c r="N16" i="23"/>
  <c r="F22" i="8"/>
  <c r="G19" i="8"/>
  <c r="N18" i="28"/>
  <c r="N20" i="32"/>
  <c r="N15" i="8"/>
  <c r="N22" i="7"/>
  <c r="N16" i="13"/>
  <c r="N24" i="21"/>
  <c r="N13" i="20"/>
  <c r="N13" i="27"/>
  <c r="N24" i="11"/>
  <c r="N17" i="19"/>
  <c r="N18" i="32"/>
  <c r="N13" i="8"/>
  <c r="N17" i="31"/>
  <c r="N15" i="30"/>
  <c r="N13" i="30"/>
  <c r="N16" i="29"/>
  <c r="N17" i="28"/>
  <c r="N13" i="26"/>
  <c r="N17" i="25"/>
  <c r="N18" i="22"/>
  <c r="N17" i="21"/>
  <c r="N17" i="20"/>
  <c r="N16" i="18"/>
  <c r="N18" i="18"/>
  <c r="N17" i="17"/>
  <c r="N16" i="14"/>
  <c r="N17" i="13"/>
  <c r="N18" i="13"/>
  <c r="N18" i="12"/>
  <c r="N16" i="12"/>
  <c r="N17" i="12"/>
  <c r="N17" i="11"/>
  <c r="H21" i="32"/>
  <c r="I21" i="32" s="1"/>
  <c r="L21" i="32"/>
  <c r="M21" i="32" s="1"/>
  <c r="J21" i="32"/>
  <c r="K21" i="32" s="1"/>
  <c r="N16" i="32"/>
  <c r="F27" i="32"/>
  <c r="G24" i="32"/>
  <c r="L23" i="32"/>
  <c r="M23" i="32" s="1"/>
  <c r="J23" i="32"/>
  <c r="K23" i="32" s="1"/>
  <c r="H23" i="32"/>
  <c r="I23" i="32" s="1"/>
  <c r="G26" i="32"/>
  <c r="F29" i="32"/>
  <c r="G29" i="32" s="1"/>
  <c r="L19" i="32"/>
  <c r="M19" i="32" s="1"/>
  <c r="J19" i="32"/>
  <c r="K19" i="32" s="1"/>
  <c r="H19" i="32"/>
  <c r="I19" i="32" s="1"/>
  <c r="F25" i="32"/>
  <c r="G22" i="32"/>
  <c r="G23" i="31"/>
  <c r="F26" i="31"/>
  <c r="L20" i="31"/>
  <c r="M20" i="31" s="1"/>
  <c r="J20" i="31"/>
  <c r="K20" i="31" s="1"/>
  <c r="H20" i="31"/>
  <c r="I20" i="31" s="1"/>
  <c r="J22" i="31"/>
  <c r="K22" i="31" s="1"/>
  <c r="H22" i="31"/>
  <c r="I22" i="31" s="1"/>
  <c r="L22" i="31"/>
  <c r="M22" i="31" s="1"/>
  <c r="H21" i="31"/>
  <c r="I21" i="31" s="1"/>
  <c r="J21" i="31"/>
  <c r="K21" i="31" s="1"/>
  <c r="L21" i="31"/>
  <c r="M21" i="31" s="1"/>
  <c r="F28" i="31"/>
  <c r="G25" i="31"/>
  <c r="F27" i="31"/>
  <c r="G24" i="31"/>
  <c r="N18" i="31"/>
  <c r="F22" i="30"/>
  <c r="G19" i="30"/>
  <c r="J16" i="30"/>
  <c r="K16" i="30" s="1"/>
  <c r="H16" i="30"/>
  <c r="I16" i="30" s="1"/>
  <c r="L16" i="30"/>
  <c r="M16" i="30" s="1"/>
  <c r="L18" i="30"/>
  <c r="M18" i="30" s="1"/>
  <c r="J18" i="30"/>
  <c r="K18" i="30" s="1"/>
  <c r="H18" i="30"/>
  <c r="I18" i="30" s="1"/>
  <c r="G21" i="30"/>
  <c r="F24" i="30"/>
  <c r="F26" i="30"/>
  <c r="G23" i="30"/>
  <c r="L20" i="30"/>
  <c r="M20" i="30" s="1"/>
  <c r="J20" i="30"/>
  <c r="K20" i="30" s="1"/>
  <c r="H20" i="30"/>
  <c r="I20" i="30" s="1"/>
  <c r="N17" i="30"/>
  <c r="N17" i="29"/>
  <c r="F27" i="29"/>
  <c r="G24" i="29"/>
  <c r="L20" i="29"/>
  <c r="M20" i="29" s="1"/>
  <c r="J20" i="29"/>
  <c r="K20" i="29" s="1"/>
  <c r="H20" i="29"/>
  <c r="I20" i="29" s="1"/>
  <c r="H21" i="29"/>
  <c r="I21" i="29" s="1"/>
  <c r="L21" i="29"/>
  <c r="M21" i="29" s="1"/>
  <c r="J21" i="29"/>
  <c r="K21" i="29" s="1"/>
  <c r="L19" i="29"/>
  <c r="M19" i="29" s="1"/>
  <c r="J19" i="29"/>
  <c r="K19" i="29" s="1"/>
  <c r="H19" i="29"/>
  <c r="I19" i="29" s="1"/>
  <c r="G23" i="29"/>
  <c r="F26" i="29"/>
  <c r="N18" i="29"/>
  <c r="G22" i="29"/>
  <c r="F25" i="29"/>
  <c r="N16" i="28"/>
  <c r="F27" i="28"/>
  <c r="G24" i="28"/>
  <c r="H21" i="28"/>
  <c r="I21" i="28" s="1"/>
  <c r="L21" i="28"/>
  <c r="M21" i="28" s="1"/>
  <c r="J21" i="28"/>
  <c r="K21" i="28" s="1"/>
  <c r="L19" i="28"/>
  <c r="M19" i="28" s="1"/>
  <c r="J19" i="28"/>
  <c r="K19" i="28" s="1"/>
  <c r="H19" i="28"/>
  <c r="I19" i="28" s="1"/>
  <c r="G22" i="28"/>
  <c r="F25" i="28"/>
  <c r="L20" i="28"/>
  <c r="M20" i="28" s="1"/>
  <c r="J20" i="28"/>
  <c r="K20" i="28" s="1"/>
  <c r="H20" i="28"/>
  <c r="I20" i="28" s="1"/>
  <c r="F26" i="28"/>
  <c r="G23" i="28"/>
  <c r="F22" i="27"/>
  <c r="G19" i="27"/>
  <c r="J16" i="27"/>
  <c r="K16" i="27" s="1"/>
  <c r="H16" i="27"/>
  <c r="I16" i="27" s="1"/>
  <c r="L16" i="27"/>
  <c r="M16" i="27" s="1"/>
  <c r="N15" i="27"/>
  <c r="F26" i="27"/>
  <c r="G23" i="27"/>
  <c r="L18" i="27"/>
  <c r="M18" i="27" s="1"/>
  <c r="J18" i="27"/>
  <c r="K18" i="27" s="1"/>
  <c r="H18" i="27"/>
  <c r="I18" i="27" s="1"/>
  <c r="L20" i="27"/>
  <c r="M20" i="27" s="1"/>
  <c r="J20" i="27"/>
  <c r="K20" i="27" s="1"/>
  <c r="H20" i="27"/>
  <c r="I20" i="27" s="1"/>
  <c r="G21" i="27"/>
  <c r="F24" i="27"/>
  <c r="N17" i="27"/>
  <c r="F22" i="26"/>
  <c r="G19" i="26"/>
  <c r="J16" i="26"/>
  <c r="K16" i="26" s="1"/>
  <c r="H16" i="26"/>
  <c r="I16" i="26" s="1"/>
  <c r="L16" i="26"/>
  <c r="M16" i="26" s="1"/>
  <c r="N15" i="26"/>
  <c r="L18" i="26"/>
  <c r="M18" i="26" s="1"/>
  <c r="J18" i="26"/>
  <c r="K18" i="26" s="1"/>
  <c r="H18" i="26"/>
  <c r="I18" i="26" s="1"/>
  <c r="G21" i="26"/>
  <c r="F24" i="26"/>
  <c r="L20" i="26"/>
  <c r="M20" i="26" s="1"/>
  <c r="J20" i="26"/>
  <c r="K20" i="26" s="1"/>
  <c r="H20" i="26"/>
  <c r="I20" i="26" s="1"/>
  <c r="F26" i="26"/>
  <c r="G23" i="26"/>
  <c r="L21" i="25"/>
  <c r="M21" i="25" s="1"/>
  <c r="H21" i="25"/>
  <c r="I21" i="25" s="1"/>
  <c r="J21" i="25"/>
  <c r="K21" i="25" s="1"/>
  <c r="J22" i="25"/>
  <c r="K22" i="25" s="1"/>
  <c r="L22" i="25"/>
  <c r="M22" i="25" s="1"/>
  <c r="H22" i="25"/>
  <c r="I22" i="25" s="1"/>
  <c r="L20" i="25"/>
  <c r="M20" i="25" s="1"/>
  <c r="J20" i="25"/>
  <c r="K20" i="25" s="1"/>
  <c r="H20" i="25"/>
  <c r="I20" i="25" s="1"/>
  <c r="F28" i="25"/>
  <c r="G25" i="25"/>
  <c r="N18" i="25"/>
  <c r="N19" i="25"/>
  <c r="G23" i="25"/>
  <c r="F26" i="25"/>
  <c r="F27" i="25"/>
  <c r="G24" i="25"/>
  <c r="H21" i="24"/>
  <c r="I21" i="24" s="1"/>
  <c r="L21" i="24"/>
  <c r="M21" i="24" s="1"/>
  <c r="J21" i="24"/>
  <c r="K21" i="24" s="1"/>
  <c r="F27" i="24"/>
  <c r="G24" i="24"/>
  <c r="H22" i="24"/>
  <c r="I22" i="24" s="1"/>
  <c r="L22" i="24"/>
  <c r="M22" i="24" s="1"/>
  <c r="J22" i="24"/>
  <c r="K22" i="24" s="1"/>
  <c r="F28" i="24"/>
  <c r="G25" i="24"/>
  <c r="N18" i="24"/>
  <c r="N19" i="24"/>
  <c r="N17" i="24"/>
  <c r="G23" i="24"/>
  <c r="F26" i="24"/>
  <c r="L20" i="24"/>
  <c r="M20" i="24" s="1"/>
  <c r="J20" i="24"/>
  <c r="K20" i="24" s="1"/>
  <c r="H20" i="24"/>
  <c r="I20" i="24" s="1"/>
  <c r="L20" i="23"/>
  <c r="M20" i="23" s="1"/>
  <c r="J20" i="23"/>
  <c r="K20" i="23" s="1"/>
  <c r="H20" i="23"/>
  <c r="I20" i="23" s="1"/>
  <c r="N17" i="23"/>
  <c r="N18" i="23"/>
  <c r="L19" i="23"/>
  <c r="M19" i="23" s="1"/>
  <c r="J19" i="23"/>
  <c r="K19" i="23" s="1"/>
  <c r="H19" i="23"/>
  <c r="I19" i="23" s="1"/>
  <c r="F25" i="23"/>
  <c r="G22" i="23"/>
  <c r="F27" i="23"/>
  <c r="G24" i="23"/>
  <c r="H21" i="23"/>
  <c r="I21" i="23" s="1"/>
  <c r="L21" i="23"/>
  <c r="M21" i="23" s="1"/>
  <c r="J21" i="23"/>
  <c r="K21" i="23" s="1"/>
  <c r="F26" i="23"/>
  <c r="G23" i="23"/>
  <c r="N17" i="22"/>
  <c r="N16" i="22"/>
  <c r="L20" i="22"/>
  <c r="M20" i="22" s="1"/>
  <c r="J20" i="22"/>
  <c r="K20" i="22" s="1"/>
  <c r="H20" i="22"/>
  <c r="I20" i="22" s="1"/>
  <c r="F26" i="22"/>
  <c r="G23" i="22"/>
  <c r="F27" i="22"/>
  <c r="G24" i="22"/>
  <c r="L19" i="22"/>
  <c r="M19" i="22" s="1"/>
  <c r="J19" i="22"/>
  <c r="K19" i="22" s="1"/>
  <c r="H19" i="22"/>
  <c r="I19" i="22" s="1"/>
  <c r="L21" i="22"/>
  <c r="M21" i="22" s="1"/>
  <c r="H21" i="22"/>
  <c r="I21" i="22" s="1"/>
  <c r="J21" i="22"/>
  <c r="K21" i="22" s="1"/>
  <c r="G22" i="22"/>
  <c r="F25" i="22"/>
  <c r="L19" i="21"/>
  <c r="M19" i="21" s="1"/>
  <c r="H19" i="21"/>
  <c r="I19" i="21" s="1"/>
  <c r="J19" i="21"/>
  <c r="K19" i="21" s="1"/>
  <c r="L30" i="21"/>
  <c r="M30" i="21" s="1"/>
  <c r="J30" i="21"/>
  <c r="K30" i="21" s="1"/>
  <c r="H30" i="21"/>
  <c r="I30" i="21" s="1"/>
  <c r="J27" i="21"/>
  <c r="K27" i="21" s="1"/>
  <c r="H27" i="21"/>
  <c r="I27" i="21" s="1"/>
  <c r="L27" i="21"/>
  <c r="M27" i="21" s="1"/>
  <c r="F26" i="21"/>
  <c r="G23" i="21"/>
  <c r="N16" i="21"/>
  <c r="J20" i="21"/>
  <c r="K20" i="21" s="1"/>
  <c r="L20" i="21"/>
  <c r="M20" i="21" s="1"/>
  <c r="H20" i="21"/>
  <c r="I20" i="21" s="1"/>
  <c r="F25" i="21"/>
  <c r="G22" i="21"/>
  <c r="F26" i="20"/>
  <c r="G23" i="20"/>
  <c r="L20" i="20"/>
  <c r="M20" i="20" s="1"/>
  <c r="J20" i="20"/>
  <c r="K20" i="20" s="1"/>
  <c r="H20" i="20"/>
  <c r="I20" i="20" s="1"/>
  <c r="N15" i="20"/>
  <c r="L18" i="20"/>
  <c r="M18" i="20" s="1"/>
  <c r="J18" i="20"/>
  <c r="K18" i="20" s="1"/>
  <c r="H18" i="20"/>
  <c r="I18" i="20" s="1"/>
  <c r="F22" i="20"/>
  <c r="G19" i="20"/>
  <c r="G21" i="20"/>
  <c r="F24" i="20"/>
  <c r="J16" i="20"/>
  <c r="K16" i="20" s="1"/>
  <c r="H16" i="20"/>
  <c r="I16" i="20" s="1"/>
  <c r="L16" i="20"/>
  <c r="M16" i="20" s="1"/>
  <c r="N13" i="19"/>
  <c r="G21" i="19"/>
  <c r="F24" i="19"/>
  <c r="L20" i="19"/>
  <c r="M20" i="19" s="1"/>
  <c r="J20" i="19"/>
  <c r="K20" i="19" s="1"/>
  <c r="H20" i="19"/>
  <c r="I20" i="19" s="1"/>
  <c r="F26" i="19"/>
  <c r="G23" i="19"/>
  <c r="N15" i="19"/>
  <c r="F22" i="19"/>
  <c r="G19" i="19"/>
  <c r="L18" i="19"/>
  <c r="M18" i="19" s="1"/>
  <c r="J18" i="19"/>
  <c r="K18" i="19" s="1"/>
  <c r="H18" i="19"/>
  <c r="I18" i="19" s="1"/>
  <c r="J16" i="19"/>
  <c r="K16" i="19" s="1"/>
  <c r="H16" i="19"/>
  <c r="I16" i="19" s="1"/>
  <c r="L16" i="19"/>
  <c r="M16" i="19" s="1"/>
  <c r="G22" i="18"/>
  <c r="F25" i="18"/>
  <c r="L19" i="18"/>
  <c r="M19" i="18" s="1"/>
  <c r="J19" i="18"/>
  <c r="K19" i="18" s="1"/>
  <c r="H19" i="18"/>
  <c r="I19" i="18" s="1"/>
  <c r="L21" i="18"/>
  <c r="M21" i="18" s="1"/>
  <c r="H21" i="18"/>
  <c r="I21" i="18" s="1"/>
  <c r="J21" i="18"/>
  <c r="K21" i="18" s="1"/>
  <c r="F26" i="18"/>
  <c r="G23" i="18"/>
  <c r="F27" i="18"/>
  <c r="G24" i="18"/>
  <c r="L20" i="18"/>
  <c r="M20" i="18" s="1"/>
  <c r="J20" i="18"/>
  <c r="K20" i="18" s="1"/>
  <c r="H20" i="18"/>
  <c r="I20" i="18" s="1"/>
  <c r="J16" i="17"/>
  <c r="K16" i="17" s="1"/>
  <c r="H16" i="17"/>
  <c r="I16" i="17" s="1"/>
  <c r="L16" i="17"/>
  <c r="M16" i="17" s="1"/>
  <c r="G21" i="17"/>
  <c r="F24" i="17"/>
  <c r="F26" i="17"/>
  <c r="G23" i="17"/>
  <c r="L20" i="17"/>
  <c r="M20" i="17" s="1"/>
  <c r="J20" i="17"/>
  <c r="K20" i="17" s="1"/>
  <c r="H20" i="17"/>
  <c r="I20" i="17" s="1"/>
  <c r="L18" i="17"/>
  <c r="M18" i="17" s="1"/>
  <c r="J18" i="17"/>
  <c r="K18" i="17" s="1"/>
  <c r="H18" i="17"/>
  <c r="I18" i="17" s="1"/>
  <c r="F22" i="17"/>
  <c r="G19" i="17"/>
  <c r="N15" i="17"/>
  <c r="F26" i="16"/>
  <c r="G23" i="16"/>
  <c r="L20" i="16"/>
  <c r="M20" i="16" s="1"/>
  <c r="J20" i="16"/>
  <c r="K20" i="16" s="1"/>
  <c r="H20" i="16"/>
  <c r="I20" i="16" s="1"/>
  <c r="N19" i="16"/>
  <c r="L30" i="16"/>
  <c r="M30" i="16" s="1"/>
  <c r="J30" i="16"/>
  <c r="K30" i="16" s="1"/>
  <c r="H30" i="16"/>
  <c r="I30" i="16" s="1"/>
  <c r="N17" i="16"/>
  <c r="J22" i="16"/>
  <c r="K22" i="16" s="1"/>
  <c r="H22" i="16"/>
  <c r="I22" i="16" s="1"/>
  <c r="L22" i="16"/>
  <c r="M22" i="16" s="1"/>
  <c r="J27" i="16"/>
  <c r="K27" i="16" s="1"/>
  <c r="H27" i="16"/>
  <c r="I27" i="16" s="1"/>
  <c r="L27" i="16"/>
  <c r="M27" i="16" s="1"/>
  <c r="F28" i="16"/>
  <c r="G25" i="16"/>
  <c r="L20" i="15"/>
  <c r="M20" i="15" s="1"/>
  <c r="H20" i="15"/>
  <c r="I20" i="15" s="1"/>
  <c r="J20" i="15"/>
  <c r="K20" i="15" s="1"/>
  <c r="F26" i="15"/>
  <c r="G23" i="15"/>
  <c r="F27" i="15"/>
  <c r="G24" i="15"/>
  <c r="N16" i="15"/>
  <c r="H21" i="15"/>
  <c r="I21" i="15" s="1"/>
  <c r="L21" i="15"/>
  <c r="M21" i="15" s="1"/>
  <c r="J21" i="15"/>
  <c r="K21" i="15" s="1"/>
  <c r="L19" i="15"/>
  <c r="M19" i="15" s="1"/>
  <c r="J19" i="15"/>
  <c r="K19" i="15" s="1"/>
  <c r="H19" i="15"/>
  <c r="I19" i="15" s="1"/>
  <c r="G22" i="15"/>
  <c r="F25" i="15"/>
  <c r="N17" i="15"/>
  <c r="N18" i="15"/>
  <c r="N17" i="14"/>
  <c r="L19" i="14"/>
  <c r="M19" i="14" s="1"/>
  <c r="J19" i="14"/>
  <c r="K19" i="14" s="1"/>
  <c r="H19" i="14"/>
  <c r="I19" i="14" s="1"/>
  <c r="F25" i="14"/>
  <c r="G22" i="14"/>
  <c r="F27" i="14"/>
  <c r="G24" i="14"/>
  <c r="J21" i="14"/>
  <c r="K21" i="14" s="1"/>
  <c r="H21" i="14"/>
  <c r="I21" i="14" s="1"/>
  <c r="L21" i="14"/>
  <c r="M21" i="14" s="1"/>
  <c r="L20" i="14"/>
  <c r="M20" i="14" s="1"/>
  <c r="J20" i="14"/>
  <c r="K20" i="14" s="1"/>
  <c r="H20" i="14"/>
  <c r="I20" i="14" s="1"/>
  <c r="F26" i="14"/>
  <c r="G23" i="14"/>
  <c r="G22" i="13"/>
  <c r="F25" i="13"/>
  <c r="L19" i="13"/>
  <c r="M19" i="13" s="1"/>
  <c r="J19" i="13"/>
  <c r="K19" i="13" s="1"/>
  <c r="H19" i="13"/>
  <c r="I19" i="13" s="1"/>
  <c r="G23" i="13"/>
  <c r="F26" i="13"/>
  <c r="F27" i="13"/>
  <c r="G24" i="13"/>
  <c r="L20" i="13"/>
  <c r="M20" i="13" s="1"/>
  <c r="H20" i="13"/>
  <c r="I20" i="13" s="1"/>
  <c r="J20" i="13"/>
  <c r="K20" i="13" s="1"/>
  <c r="J21" i="13"/>
  <c r="K21" i="13" s="1"/>
  <c r="H21" i="13"/>
  <c r="I21" i="13" s="1"/>
  <c r="L21" i="13"/>
  <c r="M21" i="13" s="1"/>
  <c r="F27" i="12"/>
  <c r="G24" i="12"/>
  <c r="F26" i="12"/>
  <c r="G23" i="12"/>
  <c r="L20" i="12"/>
  <c r="M20" i="12" s="1"/>
  <c r="J20" i="12"/>
  <c r="K20" i="12" s="1"/>
  <c r="H20" i="12"/>
  <c r="I20" i="12" s="1"/>
  <c r="H21" i="12"/>
  <c r="I21" i="12" s="1"/>
  <c r="L21" i="12"/>
  <c r="M21" i="12" s="1"/>
  <c r="J21" i="12"/>
  <c r="K21" i="12" s="1"/>
  <c r="L19" i="12"/>
  <c r="M19" i="12" s="1"/>
  <c r="J19" i="12"/>
  <c r="K19" i="12" s="1"/>
  <c r="H19" i="12"/>
  <c r="I19" i="12" s="1"/>
  <c r="F25" i="12"/>
  <c r="G22" i="12"/>
  <c r="F26" i="11"/>
  <c r="G23" i="11"/>
  <c r="L19" i="11"/>
  <c r="M19" i="11" s="1"/>
  <c r="J19" i="11"/>
  <c r="K19" i="11" s="1"/>
  <c r="H19" i="11"/>
  <c r="I19" i="11" s="1"/>
  <c r="L20" i="11"/>
  <c r="M20" i="11" s="1"/>
  <c r="J20" i="11"/>
  <c r="K20" i="11" s="1"/>
  <c r="H20" i="11"/>
  <c r="I20" i="11" s="1"/>
  <c r="F25" i="11"/>
  <c r="G22" i="11"/>
  <c r="L30" i="11"/>
  <c r="M30" i="11" s="1"/>
  <c r="J30" i="11"/>
  <c r="K30" i="11" s="1"/>
  <c r="H30" i="11"/>
  <c r="I30" i="11" s="1"/>
  <c r="J27" i="11"/>
  <c r="K27" i="11" s="1"/>
  <c r="H27" i="11"/>
  <c r="I27" i="11" s="1"/>
  <c r="L27" i="11"/>
  <c r="M27" i="11" s="1"/>
  <c r="N16" i="11"/>
  <c r="N13" i="10"/>
  <c r="N15" i="10"/>
  <c r="L20" i="10"/>
  <c r="M20" i="10" s="1"/>
  <c r="H20" i="10"/>
  <c r="I20" i="10" s="1"/>
  <c r="J20" i="10"/>
  <c r="K20" i="10" s="1"/>
  <c r="L18" i="10"/>
  <c r="M18" i="10" s="1"/>
  <c r="J18" i="10"/>
  <c r="K18" i="10" s="1"/>
  <c r="H18" i="10"/>
  <c r="I18" i="10" s="1"/>
  <c r="G21" i="10"/>
  <c r="F24" i="10"/>
  <c r="G19" i="10"/>
  <c r="J16" i="10"/>
  <c r="K16" i="10" s="1"/>
  <c r="H16" i="10"/>
  <c r="I16" i="10" s="1"/>
  <c r="L16" i="10"/>
  <c r="M16" i="10" s="1"/>
  <c r="F26" i="10"/>
  <c r="G23" i="10"/>
  <c r="L25" i="7"/>
  <c r="M25" i="7" s="1"/>
  <c r="H25" i="7"/>
  <c r="I25" i="7" s="1"/>
  <c r="J25" i="7"/>
  <c r="K25" i="7" s="1"/>
  <c r="F31" i="7"/>
  <c r="G28" i="7"/>
  <c r="G23" i="7"/>
  <c r="F26" i="7"/>
  <c r="L20" i="7"/>
  <c r="M20" i="7" s="1"/>
  <c r="H20" i="7"/>
  <c r="I20" i="7" s="1"/>
  <c r="J20" i="7"/>
  <c r="K20" i="7" s="1"/>
  <c r="H21" i="7"/>
  <c r="I21" i="7" s="1"/>
  <c r="J21" i="7"/>
  <c r="K21" i="7" s="1"/>
  <c r="L21" i="7"/>
  <c r="M21" i="7" s="1"/>
  <c r="G24" i="7"/>
  <c r="F27" i="7"/>
  <c r="N17" i="7"/>
  <c r="N18" i="7"/>
  <c r="N17" i="9"/>
  <c r="L18" i="9"/>
  <c r="M18" i="9" s="1"/>
  <c r="J18" i="9"/>
  <c r="K18" i="9" s="1"/>
  <c r="H18" i="9"/>
  <c r="I18" i="9" s="1"/>
  <c r="F22" i="9"/>
  <c r="G19" i="9"/>
  <c r="G21" i="9"/>
  <c r="F24" i="9"/>
  <c r="J16" i="9"/>
  <c r="K16" i="9" s="1"/>
  <c r="H16" i="9"/>
  <c r="I16" i="9" s="1"/>
  <c r="L16" i="9"/>
  <c r="M16" i="9" s="1"/>
  <c r="F26" i="9"/>
  <c r="G23" i="9"/>
  <c r="L20" i="9"/>
  <c r="M20" i="9" s="1"/>
  <c r="H20" i="9"/>
  <c r="I20" i="9" s="1"/>
  <c r="J20" i="9"/>
  <c r="K20" i="9" s="1"/>
  <c r="N15" i="9"/>
  <c r="N19" i="18" l="1"/>
  <c r="N20" i="28"/>
  <c r="N20" i="21"/>
  <c r="N19" i="15"/>
  <c r="N30" i="16"/>
  <c r="N20" i="16"/>
  <c r="N19" i="12"/>
  <c r="N19" i="13"/>
  <c r="N18" i="8"/>
  <c r="N21" i="12"/>
  <c r="N19" i="22"/>
  <c r="N16" i="8"/>
  <c r="N22" i="25"/>
  <c r="N30" i="11"/>
  <c r="N19" i="28"/>
  <c r="N20" i="23"/>
  <c r="N20" i="27"/>
  <c r="J19" i="8"/>
  <c r="K19" i="8" s="1"/>
  <c r="H19" i="8"/>
  <c r="I19" i="8" s="1"/>
  <c r="L19" i="8"/>
  <c r="M19" i="8" s="1"/>
  <c r="L21" i="8"/>
  <c r="M21" i="8" s="1"/>
  <c r="J21" i="8"/>
  <c r="K21" i="8" s="1"/>
  <c r="H21" i="8"/>
  <c r="I21" i="8" s="1"/>
  <c r="F25" i="8"/>
  <c r="G22" i="8"/>
  <c r="F27" i="8"/>
  <c r="G24" i="8"/>
  <c r="N20" i="22"/>
  <c r="N18" i="27"/>
  <c r="N23" i="32"/>
  <c r="N20" i="31"/>
  <c r="N18" i="30"/>
  <c r="N20" i="29"/>
  <c r="N18" i="26"/>
  <c r="N20" i="24"/>
  <c r="N21" i="24"/>
  <c r="N19" i="23"/>
  <c r="N30" i="21"/>
  <c r="N20" i="20"/>
  <c r="N18" i="20"/>
  <c r="N20" i="19"/>
  <c r="N18" i="17"/>
  <c r="N20" i="14"/>
  <c r="N20" i="12"/>
  <c r="N27" i="11"/>
  <c r="N20" i="11"/>
  <c r="N18" i="10"/>
  <c r="N16" i="10"/>
  <c r="L29" i="32"/>
  <c r="M29" i="32" s="1"/>
  <c r="J29" i="32"/>
  <c r="K29" i="32" s="1"/>
  <c r="H29" i="32"/>
  <c r="I29" i="32" s="1"/>
  <c r="H26" i="32"/>
  <c r="I26" i="32" s="1"/>
  <c r="L26" i="32"/>
  <c r="M26" i="32" s="1"/>
  <c r="J26" i="32"/>
  <c r="K26" i="32" s="1"/>
  <c r="L24" i="32"/>
  <c r="M24" i="32" s="1"/>
  <c r="J24" i="32"/>
  <c r="K24" i="32" s="1"/>
  <c r="H24" i="32"/>
  <c r="I24" i="32" s="1"/>
  <c r="G27" i="32"/>
  <c r="F30" i="32"/>
  <c r="G30" i="32" s="1"/>
  <c r="J22" i="32"/>
  <c r="K22" i="32" s="1"/>
  <c r="H22" i="32"/>
  <c r="I22" i="32" s="1"/>
  <c r="L22" i="32"/>
  <c r="M22" i="32" s="1"/>
  <c r="F28" i="32"/>
  <c r="G25" i="32"/>
  <c r="N19" i="32"/>
  <c r="N21" i="32"/>
  <c r="G27" i="31"/>
  <c r="F30" i="31"/>
  <c r="G30" i="31" s="1"/>
  <c r="L25" i="31"/>
  <c r="M25" i="31" s="1"/>
  <c r="J25" i="31"/>
  <c r="K25" i="31" s="1"/>
  <c r="H25" i="31"/>
  <c r="I25" i="31" s="1"/>
  <c r="N21" i="31"/>
  <c r="G26" i="31"/>
  <c r="F29" i="31"/>
  <c r="G29" i="31" s="1"/>
  <c r="L23" i="31"/>
  <c r="M23" i="31" s="1"/>
  <c r="J23" i="31"/>
  <c r="K23" i="31" s="1"/>
  <c r="H23" i="31"/>
  <c r="I23" i="31" s="1"/>
  <c r="N22" i="31"/>
  <c r="F31" i="31"/>
  <c r="G28" i="31"/>
  <c r="L24" i="31"/>
  <c r="M24" i="31" s="1"/>
  <c r="J24" i="31"/>
  <c r="K24" i="31" s="1"/>
  <c r="H24" i="31"/>
  <c r="I24" i="31" s="1"/>
  <c r="N20" i="30"/>
  <c r="L23" i="30"/>
  <c r="M23" i="30" s="1"/>
  <c r="J23" i="30"/>
  <c r="K23" i="30" s="1"/>
  <c r="H23" i="30"/>
  <c r="I23" i="30" s="1"/>
  <c r="N16" i="30"/>
  <c r="G26" i="30"/>
  <c r="F29" i="30"/>
  <c r="G29" i="30" s="1"/>
  <c r="F27" i="30"/>
  <c r="G24" i="30"/>
  <c r="L19" i="30"/>
  <c r="M19" i="30" s="1"/>
  <c r="J19" i="30"/>
  <c r="K19" i="30" s="1"/>
  <c r="H19" i="30"/>
  <c r="I19" i="30" s="1"/>
  <c r="H21" i="30"/>
  <c r="I21" i="30" s="1"/>
  <c r="L21" i="30"/>
  <c r="M21" i="30" s="1"/>
  <c r="J21" i="30"/>
  <c r="K21" i="30" s="1"/>
  <c r="F25" i="30"/>
  <c r="G22" i="30"/>
  <c r="N21" i="29"/>
  <c r="F28" i="29"/>
  <c r="G25" i="29"/>
  <c r="H22" i="29"/>
  <c r="I22" i="29" s="1"/>
  <c r="J22" i="29"/>
  <c r="K22" i="29" s="1"/>
  <c r="L22" i="29"/>
  <c r="M22" i="29" s="1"/>
  <c r="L24" i="29"/>
  <c r="M24" i="29" s="1"/>
  <c r="J24" i="29"/>
  <c r="K24" i="29" s="1"/>
  <c r="H24" i="29"/>
  <c r="I24" i="29" s="1"/>
  <c r="F29" i="29"/>
  <c r="G29" i="29" s="1"/>
  <c r="G26" i="29"/>
  <c r="G27" i="29"/>
  <c r="F30" i="29"/>
  <c r="G30" i="29" s="1"/>
  <c r="J23" i="29"/>
  <c r="K23" i="29" s="1"/>
  <c r="H23" i="29"/>
  <c r="I23" i="29" s="1"/>
  <c r="L23" i="29"/>
  <c r="M23" i="29" s="1"/>
  <c r="N19" i="29"/>
  <c r="G26" i="28"/>
  <c r="F29" i="28"/>
  <c r="G29" i="28" s="1"/>
  <c r="L24" i="28"/>
  <c r="M24" i="28" s="1"/>
  <c r="J24" i="28"/>
  <c r="K24" i="28" s="1"/>
  <c r="H24" i="28"/>
  <c r="I24" i="28" s="1"/>
  <c r="N21" i="28"/>
  <c r="G27" i="28"/>
  <c r="F30" i="28"/>
  <c r="G30" i="28" s="1"/>
  <c r="J23" i="28"/>
  <c r="K23" i="28" s="1"/>
  <c r="H23" i="28"/>
  <c r="I23" i="28" s="1"/>
  <c r="L23" i="28"/>
  <c r="M23" i="28" s="1"/>
  <c r="F28" i="28"/>
  <c r="G25" i="28"/>
  <c r="H22" i="28"/>
  <c r="I22" i="28" s="1"/>
  <c r="J22" i="28"/>
  <c r="K22" i="28" s="1"/>
  <c r="L22" i="28"/>
  <c r="M22" i="28" s="1"/>
  <c r="G26" i="27"/>
  <c r="F29" i="27"/>
  <c r="G29" i="27" s="1"/>
  <c r="F27" i="27"/>
  <c r="G24" i="27"/>
  <c r="N16" i="27"/>
  <c r="H21" i="27"/>
  <c r="I21" i="27" s="1"/>
  <c r="J21" i="27"/>
  <c r="K21" i="27" s="1"/>
  <c r="L21" i="27"/>
  <c r="M21" i="27" s="1"/>
  <c r="L19" i="27"/>
  <c r="M19" i="27" s="1"/>
  <c r="J19" i="27"/>
  <c r="K19" i="27" s="1"/>
  <c r="H19" i="27"/>
  <c r="I19" i="27" s="1"/>
  <c r="F25" i="27"/>
  <c r="G22" i="27"/>
  <c r="L23" i="27"/>
  <c r="M23" i="27" s="1"/>
  <c r="J23" i="27"/>
  <c r="K23" i="27" s="1"/>
  <c r="H23" i="27"/>
  <c r="I23" i="27" s="1"/>
  <c r="N20" i="26"/>
  <c r="F27" i="26"/>
  <c r="G24" i="26"/>
  <c r="H21" i="26"/>
  <c r="I21" i="26" s="1"/>
  <c r="J21" i="26"/>
  <c r="K21" i="26" s="1"/>
  <c r="L21" i="26"/>
  <c r="M21" i="26" s="1"/>
  <c r="N16" i="26"/>
  <c r="L23" i="26"/>
  <c r="M23" i="26" s="1"/>
  <c r="J23" i="26"/>
  <c r="K23" i="26" s="1"/>
  <c r="H23" i="26"/>
  <c r="I23" i="26" s="1"/>
  <c r="L19" i="26"/>
  <c r="M19" i="26" s="1"/>
  <c r="J19" i="26"/>
  <c r="K19" i="26" s="1"/>
  <c r="H19" i="26"/>
  <c r="I19" i="26" s="1"/>
  <c r="G26" i="26"/>
  <c r="F29" i="26"/>
  <c r="G29" i="26" s="1"/>
  <c r="G22" i="26"/>
  <c r="F25" i="26"/>
  <c r="L23" i="25"/>
  <c r="M23" i="25" s="1"/>
  <c r="H23" i="25"/>
  <c r="I23" i="25" s="1"/>
  <c r="J23" i="25"/>
  <c r="K23" i="25" s="1"/>
  <c r="L25" i="25"/>
  <c r="M25" i="25" s="1"/>
  <c r="J25" i="25"/>
  <c r="K25" i="25" s="1"/>
  <c r="H25" i="25"/>
  <c r="I25" i="25" s="1"/>
  <c r="F31" i="25"/>
  <c r="G28" i="25"/>
  <c r="N20" i="25"/>
  <c r="L24" i="25"/>
  <c r="M24" i="25" s="1"/>
  <c r="J24" i="25"/>
  <c r="K24" i="25" s="1"/>
  <c r="H24" i="25"/>
  <c r="I24" i="25" s="1"/>
  <c r="G27" i="25"/>
  <c r="F30" i="25"/>
  <c r="G30" i="25" s="1"/>
  <c r="N21" i="25"/>
  <c r="G26" i="25"/>
  <c r="F29" i="25"/>
  <c r="G29" i="25" s="1"/>
  <c r="H23" i="24"/>
  <c r="I23" i="24" s="1"/>
  <c r="J23" i="24"/>
  <c r="K23" i="24" s="1"/>
  <c r="L23" i="24"/>
  <c r="M23" i="24" s="1"/>
  <c r="N22" i="24"/>
  <c r="L24" i="24"/>
  <c r="M24" i="24" s="1"/>
  <c r="J24" i="24"/>
  <c r="K24" i="24" s="1"/>
  <c r="H24" i="24"/>
  <c r="I24" i="24" s="1"/>
  <c r="G27" i="24"/>
  <c r="F30" i="24"/>
  <c r="G30" i="24" s="1"/>
  <c r="L25" i="24"/>
  <c r="M25" i="24" s="1"/>
  <c r="J25" i="24"/>
  <c r="K25" i="24" s="1"/>
  <c r="H25" i="24"/>
  <c r="I25" i="24" s="1"/>
  <c r="F31" i="24"/>
  <c r="G28" i="24"/>
  <c r="F29" i="24"/>
  <c r="G29" i="24" s="1"/>
  <c r="G26" i="24"/>
  <c r="G26" i="23"/>
  <c r="F29" i="23"/>
  <c r="G29" i="23" s="1"/>
  <c r="L23" i="23"/>
  <c r="M23" i="23" s="1"/>
  <c r="J23" i="23"/>
  <c r="K23" i="23" s="1"/>
  <c r="H23" i="23"/>
  <c r="I23" i="23" s="1"/>
  <c r="N21" i="23"/>
  <c r="L24" i="23"/>
  <c r="M24" i="23" s="1"/>
  <c r="J24" i="23"/>
  <c r="K24" i="23" s="1"/>
  <c r="H24" i="23"/>
  <c r="I24" i="23" s="1"/>
  <c r="G27" i="23"/>
  <c r="F30" i="23"/>
  <c r="G30" i="23" s="1"/>
  <c r="J22" i="23"/>
  <c r="K22" i="23" s="1"/>
  <c r="H22" i="23"/>
  <c r="I22" i="23" s="1"/>
  <c r="L22" i="23"/>
  <c r="M22" i="23" s="1"/>
  <c r="F28" i="23"/>
  <c r="G25" i="23"/>
  <c r="G27" i="22"/>
  <c r="F30" i="22"/>
  <c r="G30" i="22" s="1"/>
  <c r="F28" i="22"/>
  <c r="G25" i="22"/>
  <c r="J23" i="22"/>
  <c r="K23" i="22" s="1"/>
  <c r="H23" i="22"/>
  <c r="I23" i="22" s="1"/>
  <c r="L23" i="22"/>
  <c r="M23" i="22" s="1"/>
  <c r="J22" i="22"/>
  <c r="K22" i="22" s="1"/>
  <c r="H22" i="22"/>
  <c r="I22" i="22" s="1"/>
  <c r="L22" i="22"/>
  <c r="M22" i="22" s="1"/>
  <c r="G26" i="22"/>
  <c r="F29" i="22"/>
  <c r="G29" i="22" s="1"/>
  <c r="N21" i="22"/>
  <c r="L24" i="22"/>
  <c r="M24" i="22" s="1"/>
  <c r="J24" i="22"/>
  <c r="K24" i="22" s="1"/>
  <c r="H24" i="22"/>
  <c r="I24" i="22" s="1"/>
  <c r="N27" i="21"/>
  <c r="J22" i="21"/>
  <c r="K22" i="21" s="1"/>
  <c r="H22" i="21"/>
  <c r="I22" i="21" s="1"/>
  <c r="L22" i="21"/>
  <c r="M22" i="21" s="1"/>
  <c r="L23" i="21"/>
  <c r="M23" i="21" s="1"/>
  <c r="J23" i="21"/>
  <c r="K23" i="21" s="1"/>
  <c r="H23" i="21"/>
  <c r="I23" i="21" s="1"/>
  <c r="G26" i="21"/>
  <c r="F29" i="21"/>
  <c r="G29" i="21" s="1"/>
  <c r="F28" i="21"/>
  <c r="G25" i="21"/>
  <c r="N19" i="21"/>
  <c r="F27" i="20"/>
  <c r="G24" i="20"/>
  <c r="G26" i="20"/>
  <c r="F29" i="20"/>
  <c r="G29" i="20" s="1"/>
  <c r="H21" i="20"/>
  <c r="I21" i="20" s="1"/>
  <c r="J21" i="20"/>
  <c r="K21" i="20" s="1"/>
  <c r="L21" i="20"/>
  <c r="M21" i="20" s="1"/>
  <c r="N16" i="20"/>
  <c r="L23" i="20"/>
  <c r="M23" i="20" s="1"/>
  <c r="J23" i="20"/>
  <c r="K23" i="20" s="1"/>
  <c r="H23" i="20"/>
  <c r="I23" i="20" s="1"/>
  <c r="L19" i="20"/>
  <c r="M19" i="20" s="1"/>
  <c r="J19" i="20"/>
  <c r="K19" i="20" s="1"/>
  <c r="H19" i="20"/>
  <c r="I19" i="20" s="1"/>
  <c r="F25" i="20"/>
  <c r="G22" i="20"/>
  <c r="N18" i="19"/>
  <c r="L19" i="19"/>
  <c r="M19" i="19" s="1"/>
  <c r="J19" i="19"/>
  <c r="K19" i="19" s="1"/>
  <c r="H19" i="19"/>
  <c r="I19" i="19" s="1"/>
  <c r="G26" i="19"/>
  <c r="F29" i="19"/>
  <c r="G29" i="19" s="1"/>
  <c r="F25" i="19"/>
  <c r="G22" i="19"/>
  <c r="F27" i="19"/>
  <c r="G24" i="19"/>
  <c r="L23" i="19"/>
  <c r="M23" i="19" s="1"/>
  <c r="J23" i="19"/>
  <c r="K23" i="19" s="1"/>
  <c r="H23" i="19"/>
  <c r="I23" i="19" s="1"/>
  <c r="N16" i="19"/>
  <c r="H21" i="19"/>
  <c r="I21" i="19" s="1"/>
  <c r="L21" i="19"/>
  <c r="M21" i="19" s="1"/>
  <c r="J21" i="19"/>
  <c r="K21" i="19" s="1"/>
  <c r="N21" i="18"/>
  <c r="N20" i="18"/>
  <c r="L24" i="18"/>
  <c r="M24" i="18" s="1"/>
  <c r="J24" i="18"/>
  <c r="K24" i="18" s="1"/>
  <c r="H24" i="18"/>
  <c r="I24" i="18" s="1"/>
  <c r="G27" i="18"/>
  <c r="F30" i="18"/>
  <c r="G30" i="18" s="1"/>
  <c r="J23" i="18"/>
  <c r="K23" i="18" s="1"/>
  <c r="H23" i="18"/>
  <c r="I23" i="18" s="1"/>
  <c r="L23" i="18"/>
  <c r="M23" i="18" s="1"/>
  <c r="F28" i="18"/>
  <c r="G25" i="18"/>
  <c r="G26" i="18"/>
  <c r="F29" i="18"/>
  <c r="G29" i="18" s="1"/>
  <c r="H22" i="18"/>
  <c r="I22" i="18" s="1"/>
  <c r="J22" i="18"/>
  <c r="K22" i="18" s="1"/>
  <c r="L22" i="18"/>
  <c r="M22" i="18" s="1"/>
  <c r="L19" i="17"/>
  <c r="M19" i="17" s="1"/>
  <c r="J19" i="17"/>
  <c r="K19" i="17" s="1"/>
  <c r="H19" i="17"/>
  <c r="I19" i="17" s="1"/>
  <c r="G26" i="17"/>
  <c r="F29" i="17"/>
  <c r="G29" i="17" s="1"/>
  <c r="F27" i="17"/>
  <c r="G24" i="17"/>
  <c r="H21" i="17"/>
  <c r="I21" i="17" s="1"/>
  <c r="L21" i="17"/>
  <c r="M21" i="17" s="1"/>
  <c r="J21" i="17"/>
  <c r="K21" i="17" s="1"/>
  <c r="F25" i="17"/>
  <c r="G22" i="17"/>
  <c r="N16" i="17"/>
  <c r="L23" i="17"/>
  <c r="M23" i="17" s="1"/>
  <c r="J23" i="17"/>
  <c r="K23" i="17" s="1"/>
  <c r="H23" i="17"/>
  <c r="I23" i="17" s="1"/>
  <c r="N20" i="17"/>
  <c r="L23" i="16"/>
  <c r="M23" i="16" s="1"/>
  <c r="J23" i="16"/>
  <c r="K23" i="16" s="1"/>
  <c r="H23" i="16"/>
  <c r="I23" i="16" s="1"/>
  <c r="N22" i="16"/>
  <c r="G26" i="16"/>
  <c r="F29" i="16"/>
  <c r="G29" i="16" s="1"/>
  <c r="L25" i="16"/>
  <c r="M25" i="16" s="1"/>
  <c r="H25" i="16"/>
  <c r="I25" i="16" s="1"/>
  <c r="J25" i="16"/>
  <c r="K25" i="16" s="1"/>
  <c r="F31" i="16"/>
  <c r="G28" i="16"/>
  <c r="N27" i="16"/>
  <c r="F28" i="15"/>
  <c r="G25" i="15"/>
  <c r="G26" i="15"/>
  <c r="F29" i="15"/>
  <c r="G29" i="15" s="1"/>
  <c r="N20" i="15"/>
  <c r="G27" i="15"/>
  <c r="F30" i="15"/>
  <c r="G30" i="15" s="1"/>
  <c r="H22" i="15"/>
  <c r="I22" i="15" s="1"/>
  <c r="J22" i="15"/>
  <c r="K22" i="15" s="1"/>
  <c r="L22" i="15"/>
  <c r="M22" i="15" s="1"/>
  <c r="L24" i="15"/>
  <c r="M24" i="15" s="1"/>
  <c r="J24" i="15"/>
  <c r="K24" i="15" s="1"/>
  <c r="H24" i="15"/>
  <c r="I24" i="15" s="1"/>
  <c r="J23" i="15"/>
  <c r="K23" i="15" s="1"/>
  <c r="H23" i="15"/>
  <c r="I23" i="15" s="1"/>
  <c r="L23" i="15"/>
  <c r="M23" i="15" s="1"/>
  <c r="N21" i="15"/>
  <c r="G27" i="14"/>
  <c r="F30" i="14"/>
  <c r="G30" i="14" s="1"/>
  <c r="F28" i="14"/>
  <c r="G25" i="14"/>
  <c r="L23" i="14"/>
  <c r="M23" i="14" s="1"/>
  <c r="J23" i="14"/>
  <c r="K23" i="14" s="1"/>
  <c r="H23" i="14"/>
  <c r="I23" i="14" s="1"/>
  <c r="N19" i="14"/>
  <c r="G26" i="14"/>
  <c r="F29" i="14"/>
  <c r="G29" i="14" s="1"/>
  <c r="L24" i="14"/>
  <c r="M24" i="14" s="1"/>
  <c r="J24" i="14"/>
  <c r="K24" i="14" s="1"/>
  <c r="H24" i="14"/>
  <c r="I24" i="14" s="1"/>
  <c r="H22" i="14"/>
  <c r="I22" i="14" s="1"/>
  <c r="L22" i="14"/>
  <c r="M22" i="14" s="1"/>
  <c r="J22" i="14"/>
  <c r="K22" i="14" s="1"/>
  <c r="N21" i="14"/>
  <c r="N21" i="13"/>
  <c r="L24" i="13"/>
  <c r="M24" i="13" s="1"/>
  <c r="J24" i="13"/>
  <c r="K24" i="13" s="1"/>
  <c r="H24" i="13"/>
  <c r="I24" i="13" s="1"/>
  <c r="N20" i="13"/>
  <c r="G27" i="13"/>
  <c r="F30" i="13"/>
  <c r="G30" i="13" s="1"/>
  <c r="F29" i="13"/>
  <c r="G29" i="13" s="1"/>
  <c r="G26" i="13"/>
  <c r="F28" i="13"/>
  <c r="G25" i="13"/>
  <c r="J23" i="13"/>
  <c r="K23" i="13" s="1"/>
  <c r="H23" i="13"/>
  <c r="I23" i="13" s="1"/>
  <c r="L23" i="13"/>
  <c r="M23" i="13" s="1"/>
  <c r="H22" i="13"/>
  <c r="I22" i="13" s="1"/>
  <c r="J22" i="13"/>
  <c r="K22" i="13" s="1"/>
  <c r="L22" i="13"/>
  <c r="M22" i="13" s="1"/>
  <c r="L23" i="12"/>
  <c r="M23" i="12" s="1"/>
  <c r="J23" i="12"/>
  <c r="K23" i="12" s="1"/>
  <c r="H23" i="12"/>
  <c r="I23" i="12" s="1"/>
  <c r="L24" i="12"/>
  <c r="M24" i="12" s="1"/>
  <c r="J24" i="12"/>
  <c r="K24" i="12" s="1"/>
  <c r="H24" i="12"/>
  <c r="I24" i="12" s="1"/>
  <c r="J22" i="12"/>
  <c r="K22" i="12" s="1"/>
  <c r="H22" i="12"/>
  <c r="I22" i="12" s="1"/>
  <c r="L22" i="12"/>
  <c r="M22" i="12" s="1"/>
  <c r="F28" i="12"/>
  <c r="G25" i="12"/>
  <c r="G26" i="12"/>
  <c r="F29" i="12"/>
  <c r="G29" i="12" s="1"/>
  <c r="G27" i="12"/>
  <c r="F30" i="12"/>
  <c r="G30" i="12" s="1"/>
  <c r="N19" i="11"/>
  <c r="J22" i="11"/>
  <c r="K22" i="11" s="1"/>
  <c r="H22" i="11"/>
  <c r="I22" i="11" s="1"/>
  <c r="L22" i="11"/>
  <c r="M22" i="11" s="1"/>
  <c r="F28" i="11"/>
  <c r="G25" i="11"/>
  <c r="L23" i="11"/>
  <c r="M23" i="11" s="1"/>
  <c r="J23" i="11"/>
  <c r="K23" i="11" s="1"/>
  <c r="H23" i="11"/>
  <c r="I23" i="11" s="1"/>
  <c r="G26" i="11"/>
  <c r="F29" i="11"/>
  <c r="G29" i="11" s="1"/>
  <c r="G26" i="10"/>
  <c r="F29" i="10"/>
  <c r="G29" i="10" s="1"/>
  <c r="L19" i="10"/>
  <c r="M19" i="10" s="1"/>
  <c r="J19" i="10"/>
  <c r="K19" i="10" s="1"/>
  <c r="H19" i="10"/>
  <c r="I19" i="10" s="1"/>
  <c r="N20" i="10"/>
  <c r="F25" i="10"/>
  <c r="G22" i="10"/>
  <c r="F27" i="10"/>
  <c r="G24" i="10"/>
  <c r="L23" i="10"/>
  <c r="M23" i="10" s="1"/>
  <c r="J23" i="10"/>
  <c r="K23" i="10" s="1"/>
  <c r="H23" i="10"/>
  <c r="I23" i="10" s="1"/>
  <c r="H21" i="10"/>
  <c r="I21" i="10" s="1"/>
  <c r="J21" i="10"/>
  <c r="K21" i="10" s="1"/>
  <c r="L21" i="10"/>
  <c r="M21" i="10" s="1"/>
  <c r="N25" i="7"/>
  <c r="N21" i="7"/>
  <c r="F32" i="7"/>
  <c r="G31" i="7"/>
  <c r="L28" i="7"/>
  <c r="M28" i="7" s="1"/>
  <c r="J28" i="7"/>
  <c r="K28" i="7" s="1"/>
  <c r="H28" i="7"/>
  <c r="I28" i="7" s="1"/>
  <c r="N20" i="7"/>
  <c r="G26" i="7"/>
  <c r="F29" i="7"/>
  <c r="G29" i="7" s="1"/>
  <c r="J24" i="7"/>
  <c r="K24" i="7" s="1"/>
  <c r="H24" i="7"/>
  <c r="I24" i="7" s="1"/>
  <c r="L24" i="7"/>
  <c r="M24" i="7" s="1"/>
  <c r="G27" i="7"/>
  <c r="F30" i="7"/>
  <c r="G30" i="7" s="1"/>
  <c r="L23" i="7"/>
  <c r="M23" i="7" s="1"/>
  <c r="H23" i="7"/>
  <c r="I23" i="7" s="1"/>
  <c r="J23" i="7"/>
  <c r="K23" i="7" s="1"/>
  <c r="F27" i="9"/>
  <c r="G24" i="9"/>
  <c r="F25" i="9"/>
  <c r="G22" i="9"/>
  <c r="H21" i="9"/>
  <c r="I21" i="9" s="1"/>
  <c r="J21" i="9"/>
  <c r="K21" i="9" s="1"/>
  <c r="L21" i="9"/>
  <c r="M21" i="9" s="1"/>
  <c r="N18" i="9"/>
  <c r="N20" i="9"/>
  <c r="L19" i="9"/>
  <c r="M19" i="9" s="1"/>
  <c r="J19" i="9"/>
  <c r="K19" i="9" s="1"/>
  <c r="H19" i="9"/>
  <c r="I19" i="9" s="1"/>
  <c r="L23" i="9"/>
  <c r="M23" i="9" s="1"/>
  <c r="J23" i="9"/>
  <c r="K23" i="9" s="1"/>
  <c r="H23" i="9"/>
  <c r="I23" i="9" s="1"/>
  <c r="G26" i="9"/>
  <c r="F29" i="9"/>
  <c r="G29" i="9" s="1"/>
  <c r="N16" i="9"/>
  <c r="N24" i="29" l="1"/>
  <c r="N23" i="16"/>
  <c r="N24" i="24"/>
  <c r="N23" i="10"/>
  <c r="N24" i="23"/>
  <c r="N25" i="25"/>
  <c r="N23" i="22"/>
  <c r="N23" i="31"/>
  <c r="N28" i="7"/>
  <c r="N23" i="30"/>
  <c r="N29" i="32"/>
  <c r="N24" i="28"/>
  <c r="N25" i="24"/>
  <c r="L24" i="8"/>
  <c r="M24" i="8" s="1"/>
  <c r="J24" i="8"/>
  <c r="K24" i="8" s="1"/>
  <c r="H24" i="8"/>
  <c r="I24" i="8" s="1"/>
  <c r="N19" i="9"/>
  <c r="N23" i="20"/>
  <c r="F30" i="8"/>
  <c r="G30" i="8" s="1"/>
  <c r="G27" i="8"/>
  <c r="J22" i="8"/>
  <c r="K22" i="8" s="1"/>
  <c r="H22" i="8"/>
  <c r="I22" i="8" s="1"/>
  <c r="L22" i="8"/>
  <c r="M22" i="8" s="1"/>
  <c r="N24" i="13"/>
  <c r="N19" i="27"/>
  <c r="F28" i="8"/>
  <c r="G25" i="8"/>
  <c r="N19" i="19"/>
  <c r="N19" i="30"/>
  <c r="N24" i="31"/>
  <c r="N25" i="31"/>
  <c r="N21" i="8"/>
  <c r="N24" i="18"/>
  <c r="N19" i="17"/>
  <c r="N24" i="12"/>
  <c r="N19" i="8"/>
  <c r="N22" i="32"/>
  <c r="N22" i="28"/>
  <c r="N19" i="26"/>
  <c r="N23" i="23"/>
  <c r="N23" i="21"/>
  <c r="N22" i="21"/>
  <c r="N23" i="19"/>
  <c r="N23" i="18"/>
  <c r="N23" i="14"/>
  <c r="N23" i="12"/>
  <c r="N22" i="12"/>
  <c r="N23" i="11"/>
  <c r="N19" i="10"/>
  <c r="N24" i="32"/>
  <c r="L25" i="32"/>
  <c r="M25" i="32" s="1"/>
  <c r="J25" i="32"/>
  <c r="K25" i="32" s="1"/>
  <c r="H25" i="32"/>
  <c r="I25" i="32" s="1"/>
  <c r="F31" i="32"/>
  <c r="G28" i="32"/>
  <c r="N26" i="32"/>
  <c r="L30" i="32"/>
  <c r="M30" i="32" s="1"/>
  <c r="J30" i="32"/>
  <c r="K30" i="32" s="1"/>
  <c r="H30" i="32"/>
  <c r="I30" i="32" s="1"/>
  <c r="J27" i="32"/>
  <c r="K27" i="32" s="1"/>
  <c r="H27" i="32"/>
  <c r="I27" i="32" s="1"/>
  <c r="L27" i="32"/>
  <c r="M27" i="32" s="1"/>
  <c r="J29" i="31"/>
  <c r="K29" i="31" s="1"/>
  <c r="H29" i="31"/>
  <c r="I29" i="31" s="1"/>
  <c r="L29" i="31"/>
  <c r="M29" i="31" s="1"/>
  <c r="H26" i="31"/>
  <c r="I26" i="31" s="1"/>
  <c r="L26" i="31"/>
  <c r="M26" i="31" s="1"/>
  <c r="J26" i="31"/>
  <c r="K26" i="31" s="1"/>
  <c r="L28" i="31"/>
  <c r="M28" i="31" s="1"/>
  <c r="H28" i="31"/>
  <c r="I28" i="31" s="1"/>
  <c r="J28" i="31"/>
  <c r="K28" i="31" s="1"/>
  <c r="F32" i="31"/>
  <c r="G31" i="31"/>
  <c r="F36" i="31"/>
  <c r="L30" i="31"/>
  <c r="M30" i="31" s="1"/>
  <c r="J30" i="31"/>
  <c r="K30" i="31" s="1"/>
  <c r="H30" i="31"/>
  <c r="I30" i="31" s="1"/>
  <c r="J27" i="31"/>
  <c r="K27" i="31" s="1"/>
  <c r="L27" i="31"/>
  <c r="M27" i="31" s="1"/>
  <c r="H27" i="31"/>
  <c r="I27" i="31" s="1"/>
  <c r="L24" i="30"/>
  <c r="M24" i="30" s="1"/>
  <c r="J24" i="30"/>
  <c r="K24" i="30" s="1"/>
  <c r="H24" i="30"/>
  <c r="I24" i="30" s="1"/>
  <c r="L29" i="30"/>
  <c r="M29" i="30" s="1"/>
  <c r="J29" i="30"/>
  <c r="K29" i="30" s="1"/>
  <c r="H29" i="30"/>
  <c r="I29" i="30" s="1"/>
  <c r="H26" i="30"/>
  <c r="I26" i="30" s="1"/>
  <c r="J26" i="30"/>
  <c r="K26" i="30" s="1"/>
  <c r="L26" i="30"/>
  <c r="M26" i="30" s="1"/>
  <c r="J22" i="30"/>
  <c r="K22" i="30" s="1"/>
  <c r="H22" i="30"/>
  <c r="I22" i="30" s="1"/>
  <c r="L22" i="30"/>
  <c r="M22" i="30" s="1"/>
  <c r="F28" i="30"/>
  <c r="G25" i="30"/>
  <c r="N21" i="30"/>
  <c r="G27" i="30"/>
  <c r="F30" i="30"/>
  <c r="G30" i="30" s="1"/>
  <c r="H27" i="29"/>
  <c r="I27" i="29" s="1"/>
  <c r="L27" i="29"/>
  <c r="M27" i="29" s="1"/>
  <c r="J27" i="29"/>
  <c r="K27" i="29" s="1"/>
  <c r="L29" i="29"/>
  <c r="M29" i="29" s="1"/>
  <c r="J29" i="29"/>
  <c r="K29" i="29" s="1"/>
  <c r="H29" i="29"/>
  <c r="I29" i="29" s="1"/>
  <c r="L26" i="29"/>
  <c r="M26" i="29" s="1"/>
  <c r="J26" i="29"/>
  <c r="K26" i="29" s="1"/>
  <c r="H26" i="29"/>
  <c r="I26" i="29" s="1"/>
  <c r="N22" i="29"/>
  <c r="N23" i="29"/>
  <c r="L25" i="29"/>
  <c r="M25" i="29" s="1"/>
  <c r="H25" i="29"/>
  <c r="I25" i="29" s="1"/>
  <c r="J25" i="29"/>
  <c r="K25" i="29" s="1"/>
  <c r="G28" i="29"/>
  <c r="F31" i="29"/>
  <c r="L30" i="29"/>
  <c r="M30" i="29" s="1"/>
  <c r="J30" i="29"/>
  <c r="K30" i="29" s="1"/>
  <c r="H30" i="29"/>
  <c r="I30" i="29" s="1"/>
  <c r="H27" i="28"/>
  <c r="I27" i="28" s="1"/>
  <c r="L27" i="28"/>
  <c r="M27" i="28" s="1"/>
  <c r="J27" i="28"/>
  <c r="K27" i="28" s="1"/>
  <c r="L30" i="28"/>
  <c r="M30" i="28" s="1"/>
  <c r="J30" i="28"/>
  <c r="K30" i="28" s="1"/>
  <c r="H30" i="28"/>
  <c r="I30" i="28" s="1"/>
  <c r="L29" i="28"/>
  <c r="M29" i="28" s="1"/>
  <c r="J29" i="28"/>
  <c r="K29" i="28" s="1"/>
  <c r="H29" i="28"/>
  <c r="I29" i="28" s="1"/>
  <c r="L25" i="28"/>
  <c r="M25" i="28" s="1"/>
  <c r="J25" i="28"/>
  <c r="K25" i="28" s="1"/>
  <c r="H25" i="28"/>
  <c r="I25" i="28" s="1"/>
  <c r="J26" i="28"/>
  <c r="K26" i="28" s="1"/>
  <c r="L26" i="28"/>
  <c r="M26" i="28" s="1"/>
  <c r="H26" i="28"/>
  <c r="I26" i="28" s="1"/>
  <c r="G28" i="28"/>
  <c r="F31" i="28"/>
  <c r="N23" i="28"/>
  <c r="F28" i="27"/>
  <c r="G25" i="27"/>
  <c r="N23" i="27"/>
  <c r="N21" i="27"/>
  <c r="L24" i="27"/>
  <c r="M24" i="27" s="1"/>
  <c r="J24" i="27"/>
  <c r="K24" i="27" s="1"/>
  <c r="H24" i="27"/>
  <c r="I24" i="27" s="1"/>
  <c r="G27" i="27"/>
  <c r="F30" i="27"/>
  <c r="G30" i="27" s="1"/>
  <c r="L29" i="27"/>
  <c r="M29" i="27" s="1"/>
  <c r="J29" i="27"/>
  <c r="K29" i="27" s="1"/>
  <c r="H29" i="27"/>
  <c r="I29" i="27" s="1"/>
  <c r="J22" i="27"/>
  <c r="K22" i="27" s="1"/>
  <c r="H22" i="27"/>
  <c r="I22" i="27" s="1"/>
  <c r="L22" i="27"/>
  <c r="M22" i="27" s="1"/>
  <c r="H26" i="27"/>
  <c r="I26" i="27" s="1"/>
  <c r="L26" i="27"/>
  <c r="M26" i="27" s="1"/>
  <c r="J26" i="27"/>
  <c r="K26" i="27" s="1"/>
  <c r="F28" i="26"/>
  <c r="G25" i="26"/>
  <c r="J22" i="26"/>
  <c r="K22" i="26" s="1"/>
  <c r="H22" i="26"/>
  <c r="I22" i="26" s="1"/>
  <c r="L22" i="26"/>
  <c r="M22" i="26" s="1"/>
  <c r="N21" i="26"/>
  <c r="L29" i="26"/>
  <c r="M29" i="26" s="1"/>
  <c r="J29" i="26"/>
  <c r="K29" i="26" s="1"/>
  <c r="H29" i="26"/>
  <c r="I29" i="26" s="1"/>
  <c r="L24" i="26"/>
  <c r="M24" i="26" s="1"/>
  <c r="J24" i="26"/>
  <c r="K24" i="26" s="1"/>
  <c r="H24" i="26"/>
  <c r="I24" i="26" s="1"/>
  <c r="L26" i="26"/>
  <c r="M26" i="26" s="1"/>
  <c r="J26" i="26"/>
  <c r="K26" i="26" s="1"/>
  <c r="H26" i="26"/>
  <c r="I26" i="26" s="1"/>
  <c r="G27" i="26"/>
  <c r="F30" i="26"/>
  <c r="G30" i="26" s="1"/>
  <c r="N23" i="26"/>
  <c r="J29" i="25"/>
  <c r="K29" i="25" s="1"/>
  <c r="H29" i="25"/>
  <c r="I29" i="25" s="1"/>
  <c r="L29" i="25"/>
  <c r="M29" i="25" s="1"/>
  <c r="L28" i="25"/>
  <c r="M28" i="25" s="1"/>
  <c r="H28" i="25"/>
  <c r="I28" i="25" s="1"/>
  <c r="J28" i="25"/>
  <c r="K28" i="25" s="1"/>
  <c r="H26" i="25"/>
  <c r="I26" i="25" s="1"/>
  <c r="L26" i="25"/>
  <c r="M26" i="25" s="1"/>
  <c r="J26" i="25"/>
  <c r="K26" i="25" s="1"/>
  <c r="F32" i="25"/>
  <c r="G31" i="25"/>
  <c r="F36" i="25"/>
  <c r="L30" i="25"/>
  <c r="M30" i="25" s="1"/>
  <c r="J30" i="25"/>
  <c r="K30" i="25" s="1"/>
  <c r="H30" i="25"/>
  <c r="I30" i="25" s="1"/>
  <c r="J27" i="25"/>
  <c r="K27" i="25" s="1"/>
  <c r="L27" i="25"/>
  <c r="M27" i="25" s="1"/>
  <c r="H27" i="25"/>
  <c r="I27" i="25" s="1"/>
  <c r="N24" i="25"/>
  <c r="N23" i="25"/>
  <c r="L30" i="24"/>
  <c r="M30" i="24" s="1"/>
  <c r="J30" i="24"/>
  <c r="K30" i="24" s="1"/>
  <c r="H30" i="24"/>
  <c r="I30" i="24" s="1"/>
  <c r="J27" i="24"/>
  <c r="K27" i="24" s="1"/>
  <c r="H27" i="24"/>
  <c r="I27" i="24" s="1"/>
  <c r="L27" i="24"/>
  <c r="M27" i="24" s="1"/>
  <c r="H26" i="24"/>
  <c r="I26" i="24" s="1"/>
  <c r="L26" i="24"/>
  <c r="M26" i="24" s="1"/>
  <c r="J26" i="24"/>
  <c r="K26" i="24" s="1"/>
  <c r="J29" i="24"/>
  <c r="K29" i="24" s="1"/>
  <c r="H29" i="24"/>
  <c r="I29" i="24" s="1"/>
  <c r="L29" i="24"/>
  <c r="M29" i="24" s="1"/>
  <c r="L28" i="24"/>
  <c r="M28" i="24" s="1"/>
  <c r="H28" i="24"/>
  <c r="I28" i="24" s="1"/>
  <c r="J28" i="24"/>
  <c r="K28" i="24" s="1"/>
  <c r="G31" i="24"/>
  <c r="F36" i="24"/>
  <c r="F32" i="24"/>
  <c r="N23" i="24"/>
  <c r="L25" i="23"/>
  <c r="M25" i="23" s="1"/>
  <c r="H25" i="23"/>
  <c r="I25" i="23" s="1"/>
  <c r="J25" i="23"/>
  <c r="K25" i="23" s="1"/>
  <c r="F31" i="23"/>
  <c r="G28" i="23"/>
  <c r="N22" i="23"/>
  <c r="L30" i="23"/>
  <c r="M30" i="23" s="1"/>
  <c r="J30" i="23"/>
  <c r="K30" i="23" s="1"/>
  <c r="H30" i="23"/>
  <c r="I30" i="23" s="1"/>
  <c r="L29" i="23"/>
  <c r="M29" i="23" s="1"/>
  <c r="J29" i="23"/>
  <c r="K29" i="23" s="1"/>
  <c r="H29" i="23"/>
  <c r="I29" i="23" s="1"/>
  <c r="J27" i="23"/>
  <c r="K27" i="23" s="1"/>
  <c r="H27" i="23"/>
  <c r="I27" i="23" s="1"/>
  <c r="L27" i="23"/>
  <c r="M27" i="23" s="1"/>
  <c r="H26" i="23"/>
  <c r="I26" i="23" s="1"/>
  <c r="J26" i="23"/>
  <c r="K26" i="23" s="1"/>
  <c r="L26" i="23"/>
  <c r="M26" i="23" s="1"/>
  <c r="L29" i="22"/>
  <c r="M29" i="22" s="1"/>
  <c r="J29" i="22"/>
  <c r="K29" i="22" s="1"/>
  <c r="H29" i="22"/>
  <c r="I29" i="22" s="1"/>
  <c r="N22" i="22"/>
  <c r="J26" i="22"/>
  <c r="K26" i="22" s="1"/>
  <c r="L26" i="22"/>
  <c r="M26" i="22" s="1"/>
  <c r="H26" i="22"/>
  <c r="I26" i="22" s="1"/>
  <c r="N24" i="22"/>
  <c r="L25" i="22"/>
  <c r="M25" i="22" s="1"/>
  <c r="H25" i="22"/>
  <c r="I25" i="22" s="1"/>
  <c r="J25" i="22"/>
  <c r="K25" i="22" s="1"/>
  <c r="G28" i="22"/>
  <c r="F31" i="22"/>
  <c r="L30" i="22"/>
  <c r="M30" i="22" s="1"/>
  <c r="J30" i="22"/>
  <c r="K30" i="22" s="1"/>
  <c r="H30" i="22"/>
  <c r="I30" i="22" s="1"/>
  <c r="H27" i="22"/>
  <c r="I27" i="22" s="1"/>
  <c r="L27" i="22"/>
  <c r="M27" i="22" s="1"/>
  <c r="J27" i="22"/>
  <c r="K27" i="22" s="1"/>
  <c r="H26" i="21"/>
  <c r="I26" i="21" s="1"/>
  <c r="J26" i="21"/>
  <c r="K26" i="21" s="1"/>
  <c r="L26" i="21"/>
  <c r="M26" i="21" s="1"/>
  <c r="L29" i="21"/>
  <c r="M29" i="21" s="1"/>
  <c r="J29" i="21"/>
  <c r="K29" i="21" s="1"/>
  <c r="H29" i="21"/>
  <c r="I29" i="21" s="1"/>
  <c r="F31" i="21"/>
  <c r="G28" i="21"/>
  <c r="H25" i="21"/>
  <c r="I25" i="21" s="1"/>
  <c r="L25" i="21"/>
  <c r="M25" i="21" s="1"/>
  <c r="J25" i="21"/>
  <c r="K25" i="21" s="1"/>
  <c r="N21" i="20"/>
  <c r="L29" i="20"/>
  <c r="M29" i="20" s="1"/>
  <c r="J29" i="20"/>
  <c r="K29" i="20" s="1"/>
  <c r="H29" i="20"/>
  <c r="I29" i="20" s="1"/>
  <c r="F28" i="20"/>
  <c r="G25" i="20"/>
  <c r="J22" i="20"/>
  <c r="K22" i="20" s="1"/>
  <c r="H22" i="20"/>
  <c r="I22" i="20" s="1"/>
  <c r="L22" i="20"/>
  <c r="M22" i="20" s="1"/>
  <c r="H26" i="20"/>
  <c r="I26" i="20" s="1"/>
  <c r="J26" i="20"/>
  <c r="K26" i="20" s="1"/>
  <c r="L26" i="20"/>
  <c r="M26" i="20" s="1"/>
  <c r="N19" i="20"/>
  <c r="L24" i="20"/>
  <c r="M24" i="20" s="1"/>
  <c r="J24" i="20"/>
  <c r="K24" i="20" s="1"/>
  <c r="H24" i="20"/>
  <c r="I24" i="20" s="1"/>
  <c r="G27" i="20"/>
  <c r="F30" i="20"/>
  <c r="G30" i="20" s="1"/>
  <c r="G27" i="19"/>
  <c r="F30" i="19"/>
  <c r="G30" i="19" s="1"/>
  <c r="J22" i="19"/>
  <c r="K22" i="19" s="1"/>
  <c r="H22" i="19"/>
  <c r="I22" i="19" s="1"/>
  <c r="L22" i="19"/>
  <c r="M22" i="19" s="1"/>
  <c r="F28" i="19"/>
  <c r="G25" i="19"/>
  <c r="N21" i="19"/>
  <c r="L29" i="19"/>
  <c r="M29" i="19" s="1"/>
  <c r="J29" i="19"/>
  <c r="K29" i="19" s="1"/>
  <c r="H29" i="19"/>
  <c r="I29" i="19" s="1"/>
  <c r="H26" i="19"/>
  <c r="I26" i="19" s="1"/>
  <c r="J26" i="19"/>
  <c r="K26" i="19" s="1"/>
  <c r="L26" i="19"/>
  <c r="M26" i="19" s="1"/>
  <c r="L24" i="19"/>
  <c r="M24" i="19" s="1"/>
  <c r="J24" i="19"/>
  <c r="K24" i="19" s="1"/>
  <c r="H24" i="19"/>
  <c r="I24" i="19" s="1"/>
  <c r="L30" i="18"/>
  <c r="M30" i="18" s="1"/>
  <c r="J30" i="18"/>
  <c r="K30" i="18" s="1"/>
  <c r="H30" i="18"/>
  <c r="I30" i="18" s="1"/>
  <c r="H27" i="18"/>
  <c r="I27" i="18" s="1"/>
  <c r="L27" i="18"/>
  <c r="M27" i="18" s="1"/>
  <c r="J27" i="18"/>
  <c r="K27" i="18" s="1"/>
  <c r="N22" i="18"/>
  <c r="L29" i="18"/>
  <c r="M29" i="18" s="1"/>
  <c r="J29" i="18"/>
  <c r="K29" i="18" s="1"/>
  <c r="H29" i="18"/>
  <c r="I29" i="18" s="1"/>
  <c r="J26" i="18"/>
  <c r="K26" i="18" s="1"/>
  <c r="L26" i="18"/>
  <c r="M26" i="18" s="1"/>
  <c r="H26" i="18"/>
  <c r="I26" i="18" s="1"/>
  <c r="L25" i="18"/>
  <c r="M25" i="18" s="1"/>
  <c r="J25" i="18"/>
  <c r="K25" i="18" s="1"/>
  <c r="H25" i="18"/>
  <c r="I25" i="18" s="1"/>
  <c r="G28" i="18"/>
  <c r="F31" i="18"/>
  <c r="J22" i="17"/>
  <c r="K22" i="17" s="1"/>
  <c r="H22" i="17"/>
  <c r="I22" i="17" s="1"/>
  <c r="L22" i="17"/>
  <c r="M22" i="17" s="1"/>
  <c r="F28" i="17"/>
  <c r="G25" i="17"/>
  <c r="N21" i="17"/>
  <c r="L24" i="17"/>
  <c r="M24" i="17" s="1"/>
  <c r="J24" i="17"/>
  <c r="K24" i="17" s="1"/>
  <c r="H24" i="17"/>
  <c r="I24" i="17" s="1"/>
  <c r="G27" i="17"/>
  <c r="F30" i="17"/>
  <c r="G30" i="17" s="1"/>
  <c r="L29" i="17"/>
  <c r="M29" i="17" s="1"/>
  <c r="J29" i="17"/>
  <c r="K29" i="17" s="1"/>
  <c r="H29" i="17"/>
  <c r="I29" i="17" s="1"/>
  <c r="N23" i="17"/>
  <c r="H26" i="17"/>
  <c r="I26" i="17" s="1"/>
  <c r="J26" i="17"/>
  <c r="K26" i="17" s="1"/>
  <c r="L26" i="17"/>
  <c r="M26" i="17" s="1"/>
  <c r="L28" i="16"/>
  <c r="M28" i="16" s="1"/>
  <c r="J28" i="16"/>
  <c r="K28" i="16" s="1"/>
  <c r="H28" i="16"/>
  <c r="I28" i="16" s="1"/>
  <c r="F36" i="16"/>
  <c r="F32" i="16"/>
  <c r="G31" i="16"/>
  <c r="N25" i="16"/>
  <c r="L29" i="16"/>
  <c r="M29" i="16" s="1"/>
  <c r="J29" i="16"/>
  <c r="K29" i="16" s="1"/>
  <c r="H29" i="16"/>
  <c r="I29" i="16" s="1"/>
  <c r="H26" i="16"/>
  <c r="I26" i="16" s="1"/>
  <c r="J26" i="16"/>
  <c r="K26" i="16" s="1"/>
  <c r="L26" i="16"/>
  <c r="M26" i="16" s="1"/>
  <c r="N22" i="15"/>
  <c r="L30" i="15"/>
  <c r="M30" i="15" s="1"/>
  <c r="J30" i="15"/>
  <c r="K30" i="15" s="1"/>
  <c r="H30" i="15"/>
  <c r="I30" i="15" s="1"/>
  <c r="J27" i="15"/>
  <c r="K27" i="15" s="1"/>
  <c r="L27" i="15"/>
  <c r="M27" i="15" s="1"/>
  <c r="H27" i="15"/>
  <c r="I27" i="15" s="1"/>
  <c r="J29" i="15"/>
  <c r="K29" i="15" s="1"/>
  <c r="H29" i="15"/>
  <c r="I29" i="15" s="1"/>
  <c r="L29" i="15"/>
  <c r="M29" i="15" s="1"/>
  <c r="N23" i="15"/>
  <c r="L26" i="15"/>
  <c r="M26" i="15" s="1"/>
  <c r="H26" i="15"/>
  <c r="I26" i="15" s="1"/>
  <c r="J26" i="15"/>
  <c r="K26" i="15" s="1"/>
  <c r="L25" i="15"/>
  <c r="M25" i="15" s="1"/>
  <c r="J25" i="15"/>
  <c r="K25" i="15" s="1"/>
  <c r="H25" i="15"/>
  <c r="I25" i="15" s="1"/>
  <c r="N24" i="15"/>
  <c r="G28" i="15"/>
  <c r="F31" i="15"/>
  <c r="L26" i="14"/>
  <c r="M26" i="14" s="1"/>
  <c r="H26" i="14"/>
  <c r="I26" i="14" s="1"/>
  <c r="J26" i="14"/>
  <c r="K26" i="14" s="1"/>
  <c r="L25" i="14"/>
  <c r="M25" i="14" s="1"/>
  <c r="J25" i="14"/>
  <c r="K25" i="14" s="1"/>
  <c r="H25" i="14"/>
  <c r="I25" i="14" s="1"/>
  <c r="F31" i="14"/>
  <c r="G28" i="14"/>
  <c r="N22" i="14"/>
  <c r="L30" i="14"/>
  <c r="M30" i="14" s="1"/>
  <c r="J30" i="14"/>
  <c r="K30" i="14" s="1"/>
  <c r="H30" i="14"/>
  <c r="I30" i="14" s="1"/>
  <c r="L29" i="14"/>
  <c r="M29" i="14" s="1"/>
  <c r="J29" i="14"/>
  <c r="K29" i="14" s="1"/>
  <c r="H29" i="14"/>
  <c r="I29" i="14" s="1"/>
  <c r="N24" i="14"/>
  <c r="H27" i="14"/>
  <c r="I27" i="14" s="1"/>
  <c r="L27" i="14"/>
  <c r="M27" i="14" s="1"/>
  <c r="J27" i="14"/>
  <c r="K27" i="14" s="1"/>
  <c r="H26" i="13"/>
  <c r="I26" i="13" s="1"/>
  <c r="L26" i="13"/>
  <c r="M26" i="13" s="1"/>
  <c r="J26" i="13"/>
  <c r="K26" i="13" s="1"/>
  <c r="L29" i="13"/>
  <c r="M29" i="13" s="1"/>
  <c r="J29" i="13"/>
  <c r="K29" i="13" s="1"/>
  <c r="H29" i="13"/>
  <c r="I29" i="13" s="1"/>
  <c r="N22" i="13"/>
  <c r="H27" i="13"/>
  <c r="I27" i="13" s="1"/>
  <c r="L27" i="13"/>
  <c r="M27" i="13" s="1"/>
  <c r="J27" i="13"/>
  <c r="K27" i="13" s="1"/>
  <c r="L30" i="13"/>
  <c r="M30" i="13" s="1"/>
  <c r="J30" i="13"/>
  <c r="K30" i="13" s="1"/>
  <c r="H30" i="13"/>
  <c r="I30" i="13" s="1"/>
  <c r="L25" i="13"/>
  <c r="M25" i="13" s="1"/>
  <c r="J25" i="13"/>
  <c r="K25" i="13" s="1"/>
  <c r="H25" i="13"/>
  <c r="I25" i="13" s="1"/>
  <c r="N23" i="13"/>
  <c r="G28" i="13"/>
  <c r="F31" i="13"/>
  <c r="L25" i="12"/>
  <c r="M25" i="12" s="1"/>
  <c r="J25" i="12"/>
  <c r="K25" i="12" s="1"/>
  <c r="H25" i="12"/>
  <c r="I25" i="12" s="1"/>
  <c r="F31" i="12"/>
  <c r="G28" i="12"/>
  <c r="J27" i="12"/>
  <c r="K27" i="12" s="1"/>
  <c r="H27" i="12"/>
  <c r="I27" i="12" s="1"/>
  <c r="L27" i="12"/>
  <c r="M27" i="12" s="1"/>
  <c r="L30" i="12"/>
  <c r="M30" i="12" s="1"/>
  <c r="J30" i="12"/>
  <c r="K30" i="12" s="1"/>
  <c r="H30" i="12"/>
  <c r="I30" i="12" s="1"/>
  <c r="H26" i="12"/>
  <c r="I26" i="12" s="1"/>
  <c r="L26" i="12"/>
  <c r="M26" i="12" s="1"/>
  <c r="J26" i="12"/>
  <c r="K26" i="12" s="1"/>
  <c r="L29" i="12"/>
  <c r="M29" i="12" s="1"/>
  <c r="J29" i="12"/>
  <c r="K29" i="12" s="1"/>
  <c r="H29" i="12"/>
  <c r="I29" i="12" s="1"/>
  <c r="L29" i="11"/>
  <c r="M29" i="11" s="1"/>
  <c r="J29" i="11"/>
  <c r="K29" i="11" s="1"/>
  <c r="H29" i="11"/>
  <c r="I29" i="11" s="1"/>
  <c r="H26" i="11"/>
  <c r="I26" i="11" s="1"/>
  <c r="L26" i="11"/>
  <c r="M26" i="11" s="1"/>
  <c r="J26" i="11"/>
  <c r="K26" i="11" s="1"/>
  <c r="L25" i="11"/>
  <c r="M25" i="11" s="1"/>
  <c r="J25" i="11"/>
  <c r="K25" i="11" s="1"/>
  <c r="H25" i="11"/>
  <c r="I25" i="11" s="1"/>
  <c r="F31" i="11"/>
  <c r="G28" i="11"/>
  <c r="N22" i="11"/>
  <c r="G25" i="10"/>
  <c r="F28" i="10"/>
  <c r="J22" i="10"/>
  <c r="K22" i="10" s="1"/>
  <c r="H22" i="10"/>
  <c r="I22" i="10" s="1"/>
  <c r="L22" i="10"/>
  <c r="M22" i="10" s="1"/>
  <c r="G27" i="10"/>
  <c r="F30" i="10"/>
  <c r="G30" i="10" s="1"/>
  <c r="L29" i="10"/>
  <c r="M29" i="10" s="1"/>
  <c r="J29" i="10"/>
  <c r="K29" i="10" s="1"/>
  <c r="H29" i="10"/>
  <c r="I29" i="10" s="1"/>
  <c r="N21" i="10"/>
  <c r="L24" i="10"/>
  <c r="M24" i="10" s="1"/>
  <c r="J24" i="10"/>
  <c r="K24" i="10" s="1"/>
  <c r="H24" i="10"/>
  <c r="I24" i="10" s="1"/>
  <c r="H26" i="10"/>
  <c r="I26" i="10" s="1"/>
  <c r="J26" i="10"/>
  <c r="K26" i="10" s="1"/>
  <c r="L26" i="10"/>
  <c r="M26" i="10" s="1"/>
  <c r="G36" i="7"/>
  <c r="F37" i="7"/>
  <c r="N23" i="7"/>
  <c r="N24" i="7"/>
  <c r="L31" i="7"/>
  <c r="M31" i="7" s="1"/>
  <c r="J31" i="7"/>
  <c r="K31" i="7" s="1"/>
  <c r="H31" i="7"/>
  <c r="I31" i="7" s="1"/>
  <c r="F33" i="7"/>
  <c r="G32" i="7"/>
  <c r="J30" i="7"/>
  <c r="K30" i="7" s="1"/>
  <c r="H30" i="7"/>
  <c r="I30" i="7" s="1"/>
  <c r="L30" i="7"/>
  <c r="M30" i="7" s="1"/>
  <c r="J27" i="7"/>
  <c r="K27" i="7" s="1"/>
  <c r="H27" i="7"/>
  <c r="I27" i="7" s="1"/>
  <c r="L27" i="7"/>
  <c r="M27" i="7" s="1"/>
  <c r="H29" i="7"/>
  <c r="I29" i="7" s="1"/>
  <c r="L29" i="7"/>
  <c r="M29" i="7" s="1"/>
  <c r="J29" i="7"/>
  <c r="K29" i="7" s="1"/>
  <c r="H26" i="7"/>
  <c r="I26" i="7" s="1"/>
  <c r="L26" i="7"/>
  <c r="M26" i="7" s="1"/>
  <c r="J26" i="7"/>
  <c r="K26" i="7" s="1"/>
  <c r="N23" i="9"/>
  <c r="L29" i="9"/>
  <c r="M29" i="9" s="1"/>
  <c r="J29" i="9"/>
  <c r="K29" i="9" s="1"/>
  <c r="H29" i="9"/>
  <c r="I29" i="9" s="1"/>
  <c r="N21" i="9"/>
  <c r="L24" i="9"/>
  <c r="M24" i="9" s="1"/>
  <c r="J24" i="9"/>
  <c r="K24" i="9" s="1"/>
  <c r="H24" i="9"/>
  <c r="I24" i="9" s="1"/>
  <c r="H26" i="9"/>
  <c r="I26" i="9" s="1"/>
  <c r="L26" i="9"/>
  <c r="M26" i="9" s="1"/>
  <c r="J26" i="9"/>
  <c r="K26" i="9" s="1"/>
  <c r="G27" i="9"/>
  <c r="F30" i="9"/>
  <c r="G30" i="9" s="1"/>
  <c r="F28" i="9"/>
  <c r="G25" i="9"/>
  <c r="J22" i="9"/>
  <c r="K22" i="9" s="1"/>
  <c r="H22" i="9"/>
  <c r="I22" i="9" s="1"/>
  <c r="L22" i="9"/>
  <c r="M22" i="9" s="1"/>
  <c r="N24" i="30" l="1"/>
  <c r="N24" i="9"/>
  <c r="N29" i="10"/>
  <c r="N25" i="12"/>
  <c r="N26" i="28"/>
  <c r="N30" i="32"/>
  <c r="N24" i="20"/>
  <c r="N24" i="27"/>
  <c r="N29" i="16"/>
  <c r="N29" i="18"/>
  <c r="N24" i="8"/>
  <c r="N30" i="12"/>
  <c r="N26" i="29"/>
  <c r="N27" i="31"/>
  <c r="N27" i="15"/>
  <c r="N29" i="21"/>
  <c r="N24" i="26"/>
  <c r="L27" i="8"/>
  <c r="M27" i="8" s="1"/>
  <c r="H27" i="8"/>
  <c r="I27" i="8" s="1"/>
  <c r="J27" i="8"/>
  <c r="K27" i="8" s="1"/>
  <c r="N25" i="14"/>
  <c r="N28" i="16"/>
  <c r="N24" i="17"/>
  <c r="L30" i="8"/>
  <c r="M30" i="8" s="1"/>
  <c r="H30" i="8"/>
  <c r="I30" i="8" s="1"/>
  <c r="J30" i="8"/>
  <c r="K30" i="8" s="1"/>
  <c r="N22" i="8"/>
  <c r="N29" i="26"/>
  <c r="N29" i="28"/>
  <c r="N25" i="32"/>
  <c r="J25" i="8"/>
  <c r="K25" i="8" s="1"/>
  <c r="H25" i="8"/>
  <c r="I25" i="8" s="1"/>
  <c r="L25" i="8"/>
  <c r="M25" i="8" s="1"/>
  <c r="N29" i="9"/>
  <c r="F31" i="8"/>
  <c r="G28" i="8"/>
  <c r="N29" i="12"/>
  <c r="N30" i="24"/>
  <c r="N28" i="31"/>
  <c r="N29" i="31"/>
  <c r="N22" i="30"/>
  <c r="N29" i="30"/>
  <c r="N29" i="29"/>
  <c r="N30" i="28"/>
  <c r="N29" i="27"/>
  <c r="N26" i="26"/>
  <c r="N30" i="25"/>
  <c r="N29" i="24"/>
  <c r="N27" i="23"/>
  <c r="N25" i="23"/>
  <c r="N29" i="23"/>
  <c r="N26" i="22"/>
  <c r="N29" i="20"/>
  <c r="N26" i="19"/>
  <c r="N29" i="19"/>
  <c r="N30" i="18"/>
  <c r="N25" i="18"/>
  <c r="N25" i="15"/>
  <c r="N30" i="15"/>
  <c r="N30" i="14"/>
  <c r="N29" i="13"/>
  <c r="N25" i="13"/>
  <c r="N26" i="12"/>
  <c r="N25" i="11"/>
  <c r="N26" i="11"/>
  <c r="N27" i="32"/>
  <c r="L28" i="32"/>
  <c r="M28" i="32" s="1"/>
  <c r="J28" i="32"/>
  <c r="K28" i="32" s="1"/>
  <c r="H28" i="32"/>
  <c r="I28" i="32" s="1"/>
  <c r="F36" i="32"/>
  <c r="F32" i="32"/>
  <c r="G31" i="32"/>
  <c r="L31" i="31"/>
  <c r="M31" i="31" s="1"/>
  <c r="J31" i="31"/>
  <c r="K31" i="31" s="1"/>
  <c r="H31" i="31"/>
  <c r="I31" i="31" s="1"/>
  <c r="F33" i="31"/>
  <c r="G32" i="31"/>
  <c r="G36" i="31"/>
  <c r="F37" i="31"/>
  <c r="N26" i="31"/>
  <c r="N30" i="31"/>
  <c r="N26" i="30"/>
  <c r="L30" i="30"/>
  <c r="M30" i="30" s="1"/>
  <c r="J30" i="30"/>
  <c r="K30" i="30" s="1"/>
  <c r="H30" i="30"/>
  <c r="I30" i="30" s="1"/>
  <c r="J27" i="30"/>
  <c r="K27" i="30" s="1"/>
  <c r="H27" i="30"/>
  <c r="I27" i="30" s="1"/>
  <c r="L27" i="30"/>
  <c r="M27" i="30" s="1"/>
  <c r="L25" i="30"/>
  <c r="M25" i="30" s="1"/>
  <c r="J25" i="30"/>
  <c r="K25" i="30" s="1"/>
  <c r="H25" i="30"/>
  <c r="I25" i="30" s="1"/>
  <c r="F31" i="30"/>
  <c r="G28" i="30"/>
  <c r="N30" i="29"/>
  <c r="F36" i="29"/>
  <c r="F32" i="29"/>
  <c r="G31" i="29"/>
  <c r="J28" i="29"/>
  <c r="K28" i="29" s="1"/>
  <c r="H28" i="29"/>
  <c r="I28" i="29" s="1"/>
  <c r="L28" i="29"/>
  <c r="M28" i="29" s="1"/>
  <c r="N25" i="29"/>
  <c r="N27" i="29"/>
  <c r="N25" i="28"/>
  <c r="F36" i="28"/>
  <c r="F32" i="28"/>
  <c r="G31" i="28"/>
  <c r="J28" i="28"/>
  <c r="K28" i="28" s="1"/>
  <c r="H28" i="28"/>
  <c r="I28" i="28" s="1"/>
  <c r="L28" i="28"/>
  <c r="M28" i="28" s="1"/>
  <c r="N27" i="28"/>
  <c r="L30" i="27"/>
  <c r="M30" i="27" s="1"/>
  <c r="J30" i="27"/>
  <c r="K30" i="27" s="1"/>
  <c r="H30" i="27"/>
  <c r="I30" i="27" s="1"/>
  <c r="J27" i="27"/>
  <c r="K27" i="27" s="1"/>
  <c r="H27" i="27"/>
  <c r="I27" i="27" s="1"/>
  <c r="L27" i="27"/>
  <c r="M27" i="27" s="1"/>
  <c r="N26" i="27"/>
  <c r="N22" i="27"/>
  <c r="L25" i="27"/>
  <c r="M25" i="27" s="1"/>
  <c r="J25" i="27"/>
  <c r="K25" i="27" s="1"/>
  <c r="H25" i="27"/>
  <c r="I25" i="27" s="1"/>
  <c r="F31" i="27"/>
  <c r="G28" i="27"/>
  <c r="L30" i="26"/>
  <c r="M30" i="26" s="1"/>
  <c r="J30" i="26"/>
  <c r="K30" i="26" s="1"/>
  <c r="H30" i="26"/>
  <c r="I30" i="26" s="1"/>
  <c r="H27" i="26"/>
  <c r="I27" i="26" s="1"/>
  <c r="J27" i="26"/>
  <c r="K27" i="26" s="1"/>
  <c r="L27" i="26"/>
  <c r="M27" i="26" s="1"/>
  <c r="N22" i="26"/>
  <c r="L25" i="26"/>
  <c r="M25" i="26" s="1"/>
  <c r="J25" i="26"/>
  <c r="K25" i="26" s="1"/>
  <c r="H25" i="26"/>
  <c r="I25" i="26" s="1"/>
  <c r="G28" i="26"/>
  <c r="F31" i="26"/>
  <c r="G36" i="25"/>
  <c r="F37" i="25"/>
  <c r="F33" i="25"/>
  <c r="G32" i="25"/>
  <c r="L31" i="25"/>
  <c r="M31" i="25" s="1"/>
  <c r="J31" i="25"/>
  <c r="K31" i="25" s="1"/>
  <c r="H31" i="25"/>
  <c r="I31" i="25" s="1"/>
  <c r="N26" i="25"/>
  <c r="N27" i="25"/>
  <c r="N28" i="25"/>
  <c r="N29" i="25"/>
  <c r="N26" i="24"/>
  <c r="F33" i="24"/>
  <c r="G32" i="24"/>
  <c r="G36" i="24"/>
  <c r="F37" i="24"/>
  <c r="N27" i="24"/>
  <c r="L31" i="24"/>
  <c r="M31" i="24" s="1"/>
  <c r="J31" i="24"/>
  <c r="K31" i="24" s="1"/>
  <c r="H31" i="24"/>
  <c r="I31" i="24" s="1"/>
  <c r="N28" i="24"/>
  <c r="N30" i="23"/>
  <c r="L28" i="23"/>
  <c r="M28" i="23" s="1"/>
  <c r="J28" i="23"/>
  <c r="K28" i="23" s="1"/>
  <c r="H28" i="23"/>
  <c r="I28" i="23" s="1"/>
  <c r="N26" i="23"/>
  <c r="F36" i="23"/>
  <c r="F32" i="23"/>
  <c r="G31" i="23"/>
  <c r="N25" i="22"/>
  <c r="J28" i="22"/>
  <c r="K28" i="22" s="1"/>
  <c r="H28" i="22"/>
  <c r="I28" i="22" s="1"/>
  <c r="L28" i="22"/>
  <c r="M28" i="22" s="1"/>
  <c r="N27" i="22"/>
  <c r="N30" i="22"/>
  <c r="N29" i="22"/>
  <c r="F36" i="22"/>
  <c r="F32" i="22"/>
  <c r="G31" i="22"/>
  <c r="N25" i="21"/>
  <c r="L28" i="21"/>
  <c r="M28" i="21" s="1"/>
  <c r="J28" i="21"/>
  <c r="K28" i="21" s="1"/>
  <c r="H28" i="21"/>
  <c r="I28" i="21" s="1"/>
  <c r="F36" i="21"/>
  <c r="F32" i="21"/>
  <c r="G31" i="21"/>
  <c r="N26" i="21"/>
  <c r="N22" i="20"/>
  <c r="N26" i="20"/>
  <c r="L30" i="20"/>
  <c r="M30" i="20" s="1"/>
  <c r="J30" i="20"/>
  <c r="K30" i="20" s="1"/>
  <c r="H30" i="20"/>
  <c r="I30" i="20" s="1"/>
  <c r="L25" i="20"/>
  <c r="M25" i="20" s="1"/>
  <c r="J25" i="20"/>
  <c r="K25" i="20" s="1"/>
  <c r="H25" i="20"/>
  <c r="I25" i="20" s="1"/>
  <c r="J27" i="20"/>
  <c r="K27" i="20" s="1"/>
  <c r="H27" i="20"/>
  <c r="I27" i="20" s="1"/>
  <c r="L27" i="20"/>
  <c r="M27" i="20" s="1"/>
  <c r="F31" i="20"/>
  <c r="G28" i="20"/>
  <c r="L25" i="19"/>
  <c r="M25" i="19" s="1"/>
  <c r="H25" i="19"/>
  <c r="I25" i="19" s="1"/>
  <c r="J25" i="19"/>
  <c r="K25" i="19" s="1"/>
  <c r="F31" i="19"/>
  <c r="G28" i="19"/>
  <c r="N24" i="19"/>
  <c r="N22" i="19"/>
  <c r="L30" i="19"/>
  <c r="M30" i="19" s="1"/>
  <c r="J30" i="19"/>
  <c r="K30" i="19" s="1"/>
  <c r="H30" i="19"/>
  <c r="I30" i="19" s="1"/>
  <c r="J27" i="19"/>
  <c r="K27" i="19" s="1"/>
  <c r="H27" i="19"/>
  <c r="I27" i="19" s="1"/>
  <c r="L27" i="19"/>
  <c r="M27" i="19" s="1"/>
  <c r="F32" i="18"/>
  <c r="G31" i="18"/>
  <c r="J28" i="18"/>
  <c r="K28" i="18" s="1"/>
  <c r="H28" i="18"/>
  <c r="I28" i="18" s="1"/>
  <c r="L28" i="18"/>
  <c r="M28" i="18" s="1"/>
  <c r="N27" i="18"/>
  <c r="N26" i="18"/>
  <c r="L30" i="17"/>
  <c r="M30" i="17" s="1"/>
  <c r="J30" i="17"/>
  <c r="K30" i="17" s="1"/>
  <c r="H30" i="17"/>
  <c r="I30" i="17" s="1"/>
  <c r="J27" i="17"/>
  <c r="K27" i="17" s="1"/>
  <c r="H27" i="17"/>
  <c r="I27" i="17" s="1"/>
  <c r="L27" i="17"/>
  <c r="M27" i="17" s="1"/>
  <c r="L25" i="17"/>
  <c r="M25" i="17" s="1"/>
  <c r="J25" i="17"/>
  <c r="K25" i="17" s="1"/>
  <c r="H25" i="17"/>
  <c r="I25" i="17" s="1"/>
  <c r="N26" i="17"/>
  <c r="F31" i="17"/>
  <c r="G28" i="17"/>
  <c r="N29" i="17"/>
  <c r="N22" i="17"/>
  <c r="N26" i="16"/>
  <c r="L31" i="16"/>
  <c r="M31" i="16" s="1"/>
  <c r="H31" i="16"/>
  <c r="I31" i="16" s="1"/>
  <c r="J31" i="16"/>
  <c r="K31" i="16" s="1"/>
  <c r="G32" i="16"/>
  <c r="F33" i="16"/>
  <c r="G36" i="16"/>
  <c r="F37" i="16"/>
  <c r="F32" i="15"/>
  <c r="G31" i="15"/>
  <c r="F36" i="15"/>
  <c r="N29" i="15"/>
  <c r="H28" i="15"/>
  <c r="I28" i="15" s="1"/>
  <c r="J28" i="15"/>
  <c r="K28" i="15" s="1"/>
  <c r="L28" i="15"/>
  <c r="M28" i="15" s="1"/>
  <c r="N26" i="15"/>
  <c r="J28" i="14"/>
  <c r="K28" i="14" s="1"/>
  <c r="H28" i="14"/>
  <c r="I28" i="14" s="1"/>
  <c r="L28" i="14"/>
  <c r="M28" i="14" s="1"/>
  <c r="F36" i="14"/>
  <c r="F32" i="14"/>
  <c r="G31" i="14"/>
  <c r="N27" i="14"/>
  <c r="N29" i="14"/>
  <c r="N26" i="14"/>
  <c r="F36" i="13"/>
  <c r="F32" i="13"/>
  <c r="G31" i="13"/>
  <c r="J28" i="13"/>
  <c r="K28" i="13" s="1"/>
  <c r="H28" i="13"/>
  <c r="I28" i="13" s="1"/>
  <c r="L28" i="13"/>
  <c r="M28" i="13" s="1"/>
  <c r="N27" i="13"/>
  <c r="N30" i="13"/>
  <c r="N26" i="13"/>
  <c r="N27" i="12"/>
  <c r="L28" i="12"/>
  <c r="M28" i="12" s="1"/>
  <c r="J28" i="12"/>
  <c r="K28" i="12" s="1"/>
  <c r="H28" i="12"/>
  <c r="I28" i="12" s="1"/>
  <c r="F36" i="12"/>
  <c r="F32" i="12"/>
  <c r="G31" i="12"/>
  <c r="F36" i="11"/>
  <c r="F32" i="11"/>
  <c r="G31" i="11"/>
  <c r="L28" i="11"/>
  <c r="M28" i="11" s="1"/>
  <c r="J28" i="11"/>
  <c r="K28" i="11" s="1"/>
  <c r="H28" i="11"/>
  <c r="I28" i="11" s="1"/>
  <c r="N29" i="11"/>
  <c r="N22" i="10"/>
  <c r="L30" i="10"/>
  <c r="M30" i="10" s="1"/>
  <c r="J30" i="10"/>
  <c r="K30" i="10" s="1"/>
  <c r="H30" i="10"/>
  <c r="I30" i="10" s="1"/>
  <c r="N24" i="10"/>
  <c r="F31" i="10"/>
  <c r="G28" i="10"/>
  <c r="J27" i="10"/>
  <c r="K27" i="10" s="1"/>
  <c r="H27" i="10"/>
  <c r="I27" i="10" s="1"/>
  <c r="L27" i="10"/>
  <c r="M27" i="10" s="1"/>
  <c r="N26" i="10"/>
  <c r="L25" i="10"/>
  <c r="M25" i="10" s="1"/>
  <c r="H25" i="10"/>
  <c r="I25" i="10" s="1"/>
  <c r="J25" i="10"/>
  <c r="K25" i="10" s="1"/>
  <c r="H32" i="7"/>
  <c r="I32" i="7" s="1"/>
  <c r="J32" i="7"/>
  <c r="K32" i="7" s="1"/>
  <c r="L32" i="7"/>
  <c r="M32" i="7" s="1"/>
  <c r="G33" i="7"/>
  <c r="F34" i="7"/>
  <c r="N30" i="7"/>
  <c r="N31" i="7"/>
  <c r="N26" i="7"/>
  <c r="N27" i="7"/>
  <c r="F38" i="7"/>
  <c r="G37" i="7"/>
  <c r="N29" i="7"/>
  <c r="H36" i="7"/>
  <c r="I36" i="7" s="1"/>
  <c r="L36" i="7"/>
  <c r="M36" i="7" s="1"/>
  <c r="J36" i="7"/>
  <c r="K36" i="7" s="1"/>
  <c r="N22" i="9"/>
  <c r="L30" i="9"/>
  <c r="M30" i="9" s="1"/>
  <c r="J30" i="9"/>
  <c r="K30" i="9" s="1"/>
  <c r="H30" i="9"/>
  <c r="I30" i="9" s="1"/>
  <c r="J27" i="9"/>
  <c r="K27" i="9" s="1"/>
  <c r="H27" i="9"/>
  <c r="I27" i="9" s="1"/>
  <c r="L27" i="9"/>
  <c r="M27" i="9" s="1"/>
  <c r="N26" i="9"/>
  <c r="L25" i="9"/>
  <c r="M25" i="9" s="1"/>
  <c r="J25" i="9"/>
  <c r="K25" i="9" s="1"/>
  <c r="H25" i="9"/>
  <c r="I25" i="9" s="1"/>
  <c r="F31" i="9"/>
  <c r="F32" i="9" s="1"/>
  <c r="G28" i="9"/>
  <c r="N30" i="19" l="1"/>
  <c r="N25" i="27"/>
  <c r="N30" i="30"/>
  <c r="N25" i="8"/>
  <c r="N28" i="23"/>
  <c r="N30" i="8"/>
  <c r="F36" i="8"/>
  <c r="G31" i="8"/>
  <c r="N31" i="25"/>
  <c r="N30" i="20"/>
  <c r="N25" i="30"/>
  <c r="N27" i="8"/>
  <c r="F33" i="9"/>
  <c r="G32" i="9"/>
  <c r="N25" i="9"/>
  <c r="N30" i="26"/>
  <c r="J28" i="8"/>
  <c r="K28" i="8" s="1"/>
  <c r="L28" i="8"/>
  <c r="M28" i="8" s="1"/>
  <c r="H28" i="8"/>
  <c r="I28" i="8" s="1"/>
  <c r="N31" i="16"/>
  <c r="N30" i="27"/>
  <c r="N28" i="28"/>
  <c r="N30" i="17"/>
  <c r="N28" i="32"/>
  <c r="N31" i="31"/>
  <c r="N25" i="26"/>
  <c r="N31" i="24"/>
  <c r="N25" i="20"/>
  <c r="N27" i="19"/>
  <c r="N25" i="17"/>
  <c r="N28" i="12"/>
  <c r="N28" i="11"/>
  <c r="N30" i="10"/>
  <c r="L31" i="32"/>
  <c r="M31" i="32" s="1"/>
  <c r="J31" i="32"/>
  <c r="K31" i="32" s="1"/>
  <c r="H31" i="32"/>
  <c r="I31" i="32" s="1"/>
  <c r="G32" i="32"/>
  <c r="F33" i="32"/>
  <c r="G36" i="32"/>
  <c r="F37" i="32"/>
  <c r="G37" i="31"/>
  <c r="F38" i="31"/>
  <c r="H36" i="31"/>
  <c r="I36" i="31" s="1"/>
  <c r="L36" i="31"/>
  <c r="M36" i="31" s="1"/>
  <c r="J36" i="31"/>
  <c r="K36" i="31" s="1"/>
  <c r="H32" i="31"/>
  <c r="I32" i="31" s="1"/>
  <c r="J32" i="31"/>
  <c r="K32" i="31" s="1"/>
  <c r="L32" i="31"/>
  <c r="M32" i="31" s="1"/>
  <c r="G33" i="31"/>
  <c r="F34" i="31"/>
  <c r="F36" i="30"/>
  <c r="F32" i="30"/>
  <c r="G31" i="30"/>
  <c r="L28" i="30"/>
  <c r="M28" i="30" s="1"/>
  <c r="J28" i="30"/>
  <c r="K28" i="30" s="1"/>
  <c r="H28" i="30"/>
  <c r="I28" i="30" s="1"/>
  <c r="N27" i="30"/>
  <c r="N28" i="29"/>
  <c r="L31" i="29"/>
  <c r="M31" i="29" s="1"/>
  <c r="J31" i="29"/>
  <c r="K31" i="29" s="1"/>
  <c r="H31" i="29"/>
  <c r="I31" i="29" s="1"/>
  <c r="G32" i="29"/>
  <c r="F33" i="29"/>
  <c r="F37" i="29"/>
  <c r="G36" i="29"/>
  <c r="L31" i="28"/>
  <c r="M31" i="28" s="1"/>
  <c r="J31" i="28"/>
  <c r="K31" i="28" s="1"/>
  <c r="H31" i="28"/>
  <c r="I31" i="28" s="1"/>
  <c r="G32" i="28"/>
  <c r="F33" i="28"/>
  <c r="G36" i="28"/>
  <c r="F37" i="28"/>
  <c r="F36" i="27"/>
  <c r="F32" i="27"/>
  <c r="G31" i="27"/>
  <c r="N27" i="27"/>
  <c r="L28" i="27"/>
  <c r="M28" i="27" s="1"/>
  <c r="J28" i="27"/>
  <c r="K28" i="27" s="1"/>
  <c r="H28" i="27"/>
  <c r="I28" i="27" s="1"/>
  <c r="J28" i="26"/>
  <c r="K28" i="26" s="1"/>
  <c r="H28" i="26"/>
  <c r="I28" i="26" s="1"/>
  <c r="L28" i="26"/>
  <c r="M28" i="26" s="1"/>
  <c r="F36" i="26"/>
  <c r="F32" i="26"/>
  <c r="G31" i="26"/>
  <c r="N27" i="26"/>
  <c r="H32" i="25"/>
  <c r="I32" i="25" s="1"/>
  <c r="L32" i="25"/>
  <c r="M32" i="25" s="1"/>
  <c r="J32" i="25"/>
  <c r="K32" i="25" s="1"/>
  <c r="G33" i="25"/>
  <c r="F34" i="25"/>
  <c r="F38" i="25"/>
  <c r="G37" i="25"/>
  <c r="H36" i="25"/>
  <c r="I36" i="25" s="1"/>
  <c r="L36" i="25"/>
  <c r="M36" i="25" s="1"/>
  <c r="J36" i="25"/>
  <c r="K36" i="25" s="1"/>
  <c r="F38" i="24"/>
  <c r="G37" i="24"/>
  <c r="H36" i="24"/>
  <c r="I36" i="24" s="1"/>
  <c r="L36" i="24"/>
  <c r="M36" i="24" s="1"/>
  <c r="J36" i="24"/>
  <c r="K36" i="24" s="1"/>
  <c r="H32" i="24"/>
  <c r="I32" i="24" s="1"/>
  <c r="L32" i="24"/>
  <c r="M32" i="24" s="1"/>
  <c r="J32" i="24"/>
  <c r="K32" i="24" s="1"/>
  <c r="G33" i="24"/>
  <c r="F34" i="24"/>
  <c r="L31" i="23"/>
  <c r="M31" i="23" s="1"/>
  <c r="H31" i="23"/>
  <c r="I31" i="23" s="1"/>
  <c r="J31" i="23"/>
  <c r="K31" i="23" s="1"/>
  <c r="G32" i="23"/>
  <c r="F33" i="23"/>
  <c r="G36" i="23"/>
  <c r="F37" i="23"/>
  <c r="G32" i="22"/>
  <c r="F33" i="22"/>
  <c r="G36" i="22"/>
  <c r="F37" i="22"/>
  <c r="N28" i="22"/>
  <c r="L31" i="22"/>
  <c r="M31" i="22" s="1"/>
  <c r="J31" i="22"/>
  <c r="K31" i="22" s="1"/>
  <c r="H31" i="22"/>
  <c r="I31" i="22" s="1"/>
  <c r="L31" i="21"/>
  <c r="M31" i="21" s="1"/>
  <c r="H31" i="21"/>
  <c r="I31" i="21" s="1"/>
  <c r="J31" i="21"/>
  <c r="K31" i="21" s="1"/>
  <c r="G32" i="21"/>
  <c r="F33" i="21"/>
  <c r="G36" i="21"/>
  <c r="F37" i="21"/>
  <c r="N28" i="21"/>
  <c r="N27" i="20"/>
  <c r="F32" i="20"/>
  <c r="G31" i="20"/>
  <c r="L28" i="20"/>
  <c r="M28" i="20" s="1"/>
  <c r="J28" i="20"/>
  <c r="K28" i="20" s="1"/>
  <c r="H28" i="20"/>
  <c r="I28" i="20" s="1"/>
  <c r="L28" i="19"/>
  <c r="M28" i="19" s="1"/>
  <c r="J28" i="19"/>
  <c r="K28" i="19" s="1"/>
  <c r="H28" i="19"/>
  <c r="I28" i="19" s="1"/>
  <c r="F36" i="19"/>
  <c r="F32" i="19"/>
  <c r="G31" i="19"/>
  <c r="N25" i="19"/>
  <c r="L31" i="18"/>
  <c r="M31" i="18" s="1"/>
  <c r="H31" i="18"/>
  <c r="I31" i="18" s="1"/>
  <c r="J31" i="18"/>
  <c r="K31" i="18" s="1"/>
  <c r="N28" i="18"/>
  <c r="G32" i="18"/>
  <c r="F33" i="18"/>
  <c r="F37" i="18"/>
  <c r="G36" i="18"/>
  <c r="L28" i="17"/>
  <c r="M28" i="17" s="1"/>
  <c r="J28" i="17"/>
  <c r="K28" i="17" s="1"/>
  <c r="H28" i="17"/>
  <c r="I28" i="17" s="1"/>
  <c r="F32" i="17"/>
  <c r="G31" i="17"/>
  <c r="N27" i="17"/>
  <c r="H36" i="16"/>
  <c r="I36" i="16" s="1"/>
  <c r="L36" i="16"/>
  <c r="M36" i="16" s="1"/>
  <c r="J36" i="16"/>
  <c r="K36" i="16" s="1"/>
  <c r="F34" i="16"/>
  <c r="G33" i="16"/>
  <c r="H32" i="16"/>
  <c r="I32" i="16" s="1"/>
  <c r="L32" i="16"/>
  <c r="M32" i="16" s="1"/>
  <c r="J32" i="16"/>
  <c r="K32" i="16" s="1"/>
  <c r="G37" i="16"/>
  <c r="F38" i="16"/>
  <c r="L31" i="15"/>
  <c r="M31" i="15" s="1"/>
  <c r="J31" i="15"/>
  <c r="K31" i="15" s="1"/>
  <c r="H31" i="15"/>
  <c r="I31" i="15" s="1"/>
  <c r="N28" i="15"/>
  <c r="F37" i="15"/>
  <c r="G36" i="15"/>
  <c r="F33" i="15"/>
  <c r="G32" i="15"/>
  <c r="G36" i="14"/>
  <c r="F37" i="14"/>
  <c r="L31" i="14"/>
  <c r="M31" i="14" s="1"/>
  <c r="J31" i="14"/>
  <c r="K31" i="14" s="1"/>
  <c r="H31" i="14"/>
  <c r="I31" i="14" s="1"/>
  <c r="N28" i="14"/>
  <c r="G32" i="14"/>
  <c r="F33" i="14"/>
  <c r="L31" i="13"/>
  <c r="M31" i="13" s="1"/>
  <c r="J31" i="13"/>
  <c r="K31" i="13" s="1"/>
  <c r="H31" i="13"/>
  <c r="I31" i="13" s="1"/>
  <c r="G32" i="13"/>
  <c r="F33" i="13"/>
  <c r="N28" i="13"/>
  <c r="F37" i="13"/>
  <c r="G36" i="13"/>
  <c r="L31" i="12"/>
  <c r="M31" i="12" s="1"/>
  <c r="J31" i="12"/>
  <c r="K31" i="12" s="1"/>
  <c r="H31" i="12"/>
  <c r="I31" i="12" s="1"/>
  <c r="G32" i="12"/>
  <c r="F33" i="12"/>
  <c r="G36" i="12"/>
  <c r="F37" i="12"/>
  <c r="L31" i="11"/>
  <c r="M31" i="11" s="1"/>
  <c r="J31" i="11"/>
  <c r="K31" i="11" s="1"/>
  <c r="H31" i="11"/>
  <c r="I31" i="11" s="1"/>
  <c r="G32" i="11"/>
  <c r="F33" i="11"/>
  <c r="G36" i="11"/>
  <c r="F37" i="11"/>
  <c r="F32" i="10"/>
  <c r="G31" i="10"/>
  <c r="L28" i="10"/>
  <c r="M28" i="10" s="1"/>
  <c r="J28" i="10"/>
  <c r="K28" i="10" s="1"/>
  <c r="H28" i="10"/>
  <c r="I28" i="10" s="1"/>
  <c r="N27" i="10"/>
  <c r="N25" i="10"/>
  <c r="F35" i="7"/>
  <c r="G35" i="7" s="1"/>
  <c r="G34" i="7"/>
  <c r="L33" i="7"/>
  <c r="M33" i="7" s="1"/>
  <c r="J33" i="7"/>
  <c r="K33" i="7" s="1"/>
  <c r="H33" i="7"/>
  <c r="I33" i="7" s="1"/>
  <c r="G38" i="7"/>
  <c r="F39" i="7"/>
  <c r="J37" i="7"/>
  <c r="K37" i="7" s="1"/>
  <c r="H37" i="7"/>
  <c r="I37" i="7" s="1"/>
  <c r="L37" i="7"/>
  <c r="M37" i="7" s="1"/>
  <c r="N36" i="7"/>
  <c r="N32" i="7"/>
  <c r="N30" i="9"/>
  <c r="G31" i="9"/>
  <c r="L28" i="9"/>
  <c r="M28" i="9" s="1"/>
  <c r="J28" i="9"/>
  <c r="K28" i="9" s="1"/>
  <c r="H28" i="9"/>
  <c r="I28" i="9" s="1"/>
  <c r="N27" i="9"/>
  <c r="N31" i="12" l="1"/>
  <c r="N33" i="7"/>
  <c r="N31" i="15"/>
  <c r="N31" i="22"/>
  <c r="L32" i="9"/>
  <c r="M32" i="9" s="1"/>
  <c r="J32" i="9"/>
  <c r="K32" i="9" s="1"/>
  <c r="H32" i="9"/>
  <c r="I32" i="9" s="1"/>
  <c r="G33" i="9"/>
  <c r="F34" i="9"/>
  <c r="N31" i="11"/>
  <c r="N28" i="10"/>
  <c r="N28" i="30"/>
  <c r="J31" i="8"/>
  <c r="K31" i="8" s="1"/>
  <c r="H31" i="8"/>
  <c r="I31" i="8" s="1"/>
  <c r="L31" i="8"/>
  <c r="M31" i="8" s="1"/>
  <c r="N28" i="9"/>
  <c r="N28" i="8"/>
  <c r="F37" i="8"/>
  <c r="G36" i="8"/>
  <c r="N31" i="29"/>
  <c r="N31" i="28"/>
  <c r="N28" i="20"/>
  <c r="N28" i="19"/>
  <c r="N28" i="17"/>
  <c r="N31" i="14"/>
  <c r="G37" i="32"/>
  <c r="F38" i="32"/>
  <c r="H36" i="32"/>
  <c r="I36" i="32" s="1"/>
  <c r="J36" i="32"/>
  <c r="K36" i="32" s="1"/>
  <c r="L36" i="32"/>
  <c r="M36" i="32" s="1"/>
  <c r="G33" i="32"/>
  <c r="F34" i="32"/>
  <c r="H32" i="32"/>
  <c r="I32" i="32" s="1"/>
  <c r="L32" i="32"/>
  <c r="M32" i="32" s="1"/>
  <c r="J32" i="32"/>
  <c r="K32" i="32" s="1"/>
  <c r="N31" i="32"/>
  <c r="F35" i="31"/>
  <c r="G35" i="31" s="1"/>
  <c r="G34" i="31"/>
  <c r="L33" i="31"/>
  <c r="M33" i="31" s="1"/>
  <c r="H33" i="31"/>
  <c r="I33" i="31" s="1"/>
  <c r="J33" i="31"/>
  <c r="K33" i="31" s="1"/>
  <c r="N32" i="31"/>
  <c r="N36" i="31"/>
  <c r="G38" i="31"/>
  <c r="F39" i="31"/>
  <c r="J37" i="31"/>
  <c r="K37" i="31" s="1"/>
  <c r="H37" i="31"/>
  <c r="I37" i="31" s="1"/>
  <c r="L37" i="31"/>
  <c r="M37" i="31" s="1"/>
  <c r="L31" i="30"/>
  <c r="M31" i="30" s="1"/>
  <c r="H31" i="30"/>
  <c r="I31" i="30" s="1"/>
  <c r="J31" i="30"/>
  <c r="K31" i="30" s="1"/>
  <c r="G32" i="30"/>
  <c r="F33" i="30"/>
  <c r="G36" i="30"/>
  <c r="F37" i="30"/>
  <c r="J36" i="29"/>
  <c r="K36" i="29" s="1"/>
  <c r="L36" i="29"/>
  <c r="M36" i="29" s="1"/>
  <c r="H36" i="29"/>
  <c r="I36" i="29" s="1"/>
  <c r="G37" i="29"/>
  <c r="F38" i="29"/>
  <c r="G33" i="29"/>
  <c r="F34" i="29"/>
  <c r="L32" i="29"/>
  <c r="M32" i="29" s="1"/>
  <c r="H32" i="29"/>
  <c r="I32" i="29" s="1"/>
  <c r="J32" i="29"/>
  <c r="K32" i="29" s="1"/>
  <c r="L36" i="28"/>
  <c r="M36" i="28" s="1"/>
  <c r="J36" i="28"/>
  <c r="K36" i="28" s="1"/>
  <c r="H36" i="28"/>
  <c r="I36" i="28" s="1"/>
  <c r="G37" i="28"/>
  <c r="F38" i="28"/>
  <c r="G33" i="28"/>
  <c r="F34" i="28"/>
  <c r="H32" i="28"/>
  <c r="I32" i="28" s="1"/>
  <c r="L32" i="28"/>
  <c r="M32" i="28" s="1"/>
  <c r="J32" i="28"/>
  <c r="K32" i="28" s="1"/>
  <c r="N28" i="27"/>
  <c r="L31" i="27"/>
  <c r="M31" i="27" s="1"/>
  <c r="J31" i="27"/>
  <c r="K31" i="27" s="1"/>
  <c r="H31" i="27"/>
  <c r="I31" i="27" s="1"/>
  <c r="G32" i="27"/>
  <c r="F33" i="27"/>
  <c r="G36" i="27"/>
  <c r="F37" i="27"/>
  <c r="G32" i="26"/>
  <c r="F33" i="26"/>
  <c r="G36" i="26"/>
  <c r="F37" i="26"/>
  <c r="N28" i="26"/>
  <c r="L31" i="26"/>
  <c r="M31" i="26" s="1"/>
  <c r="J31" i="26"/>
  <c r="K31" i="26" s="1"/>
  <c r="H31" i="26"/>
  <c r="I31" i="26" s="1"/>
  <c r="J37" i="25"/>
  <c r="K37" i="25" s="1"/>
  <c r="H37" i="25"/>
  <c r="I37" i="25" s="1"/>
  <c r="L37" i="25"/>
  <c r="M37" i="25" s="1"/>
  <c r="G38" i="25"/>
  <c r="F39" i="25"/>
  <c r="F35" i="25"/>
  <c r="G35" i="25" s="1"/>
  <c r="G34" i="25"/>
  <c r="L33" i="25"/>
  <c r="M33" i="25" s="1"/>
  <c r="H33" i="25"/>
  <c r="I33" i="25" s="1"/>
  <c r="J33" i="25"/>
  <c r="K33" i="25" s="1"/>
  <c r="N36" i="25"/>
  <c r="N32" i="25"/>
  <c r="F35" i="24"/>
  <c r="G35" i="24" s="1"/>
  <c r="G34" i="24"/>
  <c r="L33" i="24"/>
  <c r="M33" i="24" s="1"/>
  <c r="H33" i="24"/>
  <c r="I33" i="24" s="1"/>
  <c r="J33" i="24"/>
  <c r="K33" i="24" s="1"/>
  <c r="N32" i="24"/>
  <c r="N36" i="24"/>
  <c r="J37" i="24"/>
  <c r="K37" i="24" s="1"/>
  <c r="L37" i="24"/>
  <c r="M37" i="24" s="1"/>
  <c r="H37" i="24"/>
  <c r="I37" i="24" s="1"/>
  <c r="G38" i="24"/>
  <c r="F39" i="24"/>
  <c r="G33" i="23"/>
  <c r="F34" i="23"/>
  <c r="H32" i="23"/>
  <c r="I32" i="23" s="1"/>
  <c r="L32" i="23"/>
  <c r="M32" i="23" s="1"/>
  <c r="J32" i="23"/>
  <c r="K32" i="23" s="1"/>
  <c r="G37" i="23"/>
  <c r="F38" i="23"/>
  <c r="H36" i="23"/>
  <c r="I36" i="23" s="1"/>
  <c r="J36" i="23"/>
  <c r="K36" i="23" s="1"/>
  <c r="L36" i="23"/>
  <c r="M36" i="23" s="1"/>
  <c r="N31" i="23"/>
  <c r="G37" i="22"/>
  <c r="F38" i="22"/>
  <c r="L36" i="22"/>
  <c r="M36" i="22" s="1"/>
  <c r="J36" i="22"/>
  <c r="K36" i="22" s="1"/>
  <c r="H36" i="22"/>
  <c r="I36" i="22" s="1"/>
  <c r="G33" i="22"/>
  <c r="F34" i="22"/>
  <c r="H32" i="22"/>
  <c r="I32" i="22" s="1"/>
  <c r="L32" i="22"/>
  <c r="M32" i="22" s="1"/>
  <c r="J32" i="22"/>
  <c r="K32" i="22" s="1"/>
  <c r="F38" i="21"/>
  <c r="G37" i="21"/>
  <c r="H36" i="21"/>
  <c r="I36" i="21" s="1"/>
  <c r="J36" i="21"/>
  <c r="K36" i="21" s="1"/>
  <c r="L36" i="21"/>
  <c r="M36" i="21" s="1"/>
  <c r="G33" i="21"/>
  <c r="F34" i="21"/>
  <c r="H32" i="21"/>
  <c r="I32" i="21" s="1"/>
  <c r="L32" i="21"/>
  <c r="M32" i="21" s="1"/>
  <c r="J32" i="21"/>
  <c r="K32" i="21" s="1"/>
  <c r="N31" i="21"/>
  <c r="H31" i="20"/>
  <c r="I31" i="20" s="1"/>
  <c r="L31" i="20"/>
  <c r="M31" i="20" s="1"/>
  <c r="J31" i="20"/>
  <c r="K31" i="20" s="1"/>
  <c r="G32" i="20"/>
  <c r="F33" i="20"/>
  <c r="G36" i="20"/>
  <c r="F37" i="20"/>
  <c r="G36" i="19"/>
  <c r="F37" i="19"/>
  <c r="L31" i="19"/>
  <c r="M31" i="19" s="1"/>
  <c r="J31" i="19"/>
  <c r="K31" i="19" s="1"/>
  <c r="H31" i="19"/>
  <c r="I31" i="19" s="1"/>
  <c r="G32" i="19"/>
  <c r="F33" i="19"/>
  <c r="G37" i="18"/>
  <c r="F38" i="18"/>
  <c r="G33" i="18"/>
  <c r="F34" i="18"/>
  <c r="J36" i="18"/>
  <c r="K36" i="18" s="1"/>
  <c r="L36" i="18"/>
  <c r="M36" i="18" s="1"/>
  <c r="H36" i="18"/>
  <c r="I36" i="18" s="1"/>
  <c r="L32" i="18"/>
  <c r="M32" i="18" s="1"/>
  <c r="H32" i="18"/>
  <c r="I32" i="18" s="1"/>
  <c r="J32" i="18"/>
  <c r="K32" i="18" s="1"/>
  <c r="N31" i="18"/>
  <c r="G36" i="17"/>
  <c r="F37" i="17"/>
  <c r="G32" i="17"/>
  <c r="F33" i="17"/>
  <c r="L31" i="17"/>
  <c r="M31" i="17" s="1"/>
  <c r="J31" i="17"/>
  <c r="K31" i="17" s="1"/>
  <c r="H31" i="17"/>
  <c r="I31" i="17" s="1"/>
  <c r="N32" i="16"/>
  <c r="G38" i="16"/>
  <c r="F39" i="16"/>
  <c r="L33" i="16"/>
  <c r="M33" i="16" s="1"/>
  <c r="J33" i="16"/>
  <c r="K33" i="16" s="1"/>
  <c r="H33" i="16"/>
  <c r="I33" i="16" s="1"/>
  <c r="F35" i="16"/>
  <c r="G35" i="16" s="1"/>
  <c r="G34" i="16"/>
  <c r="J37" i="16"/>
  <c r="K37" i="16" s="1"/>
  <c r="H37" i="16"/>
  <c r="I37" i="16" s="1"/>
  <c r="L37" i="16"/>
  <c r="M37" i="16" s="1"/>
  <c r="N36" i="16"/>
  <c r="G33" i="15"/>
  <c r="F34" i="15"/>
  <c r="G37" i="15"/>
  <c r="F38" i="15"/>
  <c r="H32" i="15"/>
  <c r="I32" i="15" s="1"/>
  <c r="L32" i="15"/>
  <c r="M32" i="15" s="1"/>
  <c r="J32" i="15"/>
  <c r="K32" i="15" s="1"/>
  <c r="H36" i="15"/>
  <c r="I36" i="15" s="1"/>
  <c r="L36" i="15"/>
  <c r="M36" i="15" s="1"/>
  <c r="J36" i="15"/>
  <c r="K36" i="15" s="1"/>
  <c r="G33" i="14"/>
  <c r="F34" i="14"/>
  <c r="H32" i="14"/>
  <c r="I32" i="14" s="1"/>
  <c r="J32" i="14"/>
  <c r="K32" i="14" s="1"/>
  <c r="L32" i="14"/>
  <c r="M32" i="14" s="1"/>
  <c r="G37" i="14"/>
  <c r="F38" i="14"/>
  <c r="H36" i="14"/>
  <c r="I36" i="14" s="1"/>
  <c r="L36" i="14"/>
  <c r="M36" i="14" s="1"/>
  <c r="J36" i="14"/>
  <c r="K36" i="14" s="1"/>
  <c r="N31" i="13"/>
  <c r="L36" i="13"/>
  <c r="M36" i="13" s="1"/>
  <c r="J36" i="13"/>
  <c r="K36" i="13" s="1"/>
  <c r="H36" i="13"/>
  <c r="I36" i="13" s="1"/>
  <c r="G33" i="13"/>
  <c r="F34" i="13"/>
  <c r="H32" i="13"/>
  <c r="I32" i="13" s="1"/>
  <c r="J32" i="13"/>
  <c r="K32" i="13" s="1"/>
  <c r="L32" i="13"/>
  <c r="M32" i="13" s="1"/>
  <c r="G37" i="13"/>
  <c r="F38" i="13"/>
  <c r="G37" i="12"/>
  <c r="F38" i="12"/>
  <c r="H36" i="12"/>
  <c r="I36" i="12" s="1"/>
  <c r="L36" i="12"/>
  <c r="M36" i="12" s="1"/>
  <c r="J36" i="12"/>
  <c r="K36" i="12" s="1"/>
  <c r="G33" i="12"/>
  <c r="F34" i="12"/>
  <c r="H32" i="12"/>
  <c r="I32" i="12" s="1"/>
  <c r="J32" i="12"/>
  <c r="K32" i="12" s="1"/>
  <c r="L32" i="12"/>
  <c r="M32" i="12" s="1"/>
  <c r="H36" i="11"/>
  <c r="I36" i="11" s="1"/>
  <c r="L36" i="11"/>
  <c r="M36" i="11" s="1"/>
  <c r="J36" i="11"/>
  <c r="K36" i="11" s="1"/>
  <c r="H32" i="11"/>
  <c r="I32" i="11" s="1"/>
  <c r="L32" i="11"/>
  <c r="M32" i="11" s="1"/>
  <c r="J32" i="11"/>
  <c r="K32" i="11" s="1"/>
  <c r="G37" i="11"/>
  <c r="F38" i="11"/>
  <c r="G33" i="11"/>
  <c r="F34" i="11"/>
  <c r="L31" i="10"/>
  <c r="M31" i="10" s="1"/>
  <c r="H31" i="10"/>
  <c r="I31" i="10" s="1"/>
  <c r="J31" i="10"/>
  <c r="K31" i="10" s="1"/>
  <c r="G32" i="10"/>
  <c r="F33" i="10"/>
  <c r="G36" i="10"/>
  <c r="F37" i="10"/>
  <c r="N37" i="7"/>
  <c r="L38" i="7"/>
  <c r="M38" i="7" s="1"/>
  <c r="J38" i="7"/>
  <c r="K38" i="7" s="1"/>
  <c r="H38" i="7"/>
  <c r="I38" i="7" s="1"/>
  <c r="G39" i="7"/>
  <c r="F40" i="7"/>
  <c r="J34" i="7"/>
  <c r="K34" i="7" s="1"/>
  <c r="H34" i="7"/>
  <c r="I34" i="7" s="1"/>
  <c r="L34" i="7"/>
  <c r="M34" i="7" s="1"/>
  <c r="L35" i="7"/>
  <c r="M35" i="7" s="1"/>
  <c r="J35" i="7"/>
  <c r="K35" i="7" s="1"/>
  <c r="H35" i="7"/>
  <c r="I35" i="7" s="1"/>
  <c r="L31" i="9"/>
  <c r="M31" i="9" s="1"/>
  <c r="J31" i="9"/>
  <c r="K31" i="9" s="1"/>
  <c r="H31" i="9"/>
  <c r="I31" i="9" s="1"/>
  <c r="G36" i="9"/>
  <c r="F37" i="9"/>
  <c r="N32" i="9" l="1"/>
  <c r="N36" i="13"/>
  <c r="N31" i="19"/>
  <c r="N31" i="9"/>
  <c r="N31" i="8"/>
  <c r="F35" i="9"/>
  <c r="G35" i="9" s="1"/>
  <c r="G34" i="9"/>
  <c r="L33" i="9"/>
  <c r="M33" i="9" s="1"/>
  <c r="H33" i="9"/>
  <c r="I33" i="9" s="1"/>
  <c r="J33" i="9"/>
  <c r="K33" i="9" s="1"/>
  <c r="N31" i="27"/>
  <c r="J36" i="8"/>
  <c r="K36" i="8" s="1"/>
  <c r="L36" i="8"/>
  <c r="M36" i="8" s="1"/>
  <c r="H36" i="8"/>
  <c r="I36" i="8" s="1"/>
  <c r="F38" i="8"/>
  <c r="G37" i="8"/>
  <c r="N37" i="24"/>
  <c r="N36" i="29"/>
  <c r="N36" i="28"/>
  <c r="N31" i="26"/>
  <c r="N36" i="18"/>
  <c r="N31" i="17"/>
  <c r="N32" i="32"/>
  <c r="F35" i="32"/>
  <c r="G35" i="32" s="1"/>
  <c r="G34" i="32"/>
  <c r="L33" i="32"/>
  <c r="M33" i="32" s="1"/>
  <c r="J33" i="32"/>
  <c r="K33" i="32" s="1"/>
  <c r="H33" i="32"/>
  <c r="I33" i="32" s="1"/>
  <c r="N36" i="32"/>
  <c r="G38" i="32"/>
  <c r="F39" i="32"/>
  <c r="J37" i="32"/>
  <c r="K37" i="32" s="1"/>
  <c r="H37" i="32"/>
  <c r="I37" i="32" s="1"/>
  <c r="L37" i="32"/>
  <c r="M37" i="32" s="1"/>
  <c r="N37" i="31"/>
  <c r="G39" i="31"/>
  <c r="F40" i="31"/>
  <c r="L38" i="31"/>
  <c r="M38" i="31" s="1"/>
  <c r="H38" i="31"/>
  <c r="I38" i="31" s="1"/>
  <c r="J38" i="31"/>
  <c r="K38" i="31" s="1"/>
  <c r="N33" i="31"/>
  <c r="L34" i="31"/>
  <c r="M34" i="31" s="1"/>
  <c r="J34" i="31"/>
  <c r="K34" i="31" s="1"/>
  <c r="H34" i="31"/>
  <c r="I34" i="31" s="1"/>
  <c r="L35" i="31"/>
  <c r="M35" i="31" s="1"/>
  <c r="J35" i="31"/>
  <c r="K35" i="31" s="1"/>
  <c r="H35" i="31"/>
  <c r="I35" i="31" s="1"/>
  <c r="G37" i="30"/>
  <c r="F38" i="30"/>
  <c r="H36" i="30"/>
  <c r="I36" i="30" s="1"/>
  <c r="J36" i="30"/>
  <c r="K36" i="30" s="1"/>
  <c r="L36" i="30"/>
  <c r="M36" i="30" s="1"/>
  <c r="G33" i="30"/>
  <c r="F34" i="30"/>
  <c r="H32" i="30"/>
  <c r="I32" i="30" s="1"/>
  <c r="L32" i="30"/>
  <c r="M32" i="30" s="1"/>
  <c r="J32" i="30"/>
  <c r="K32" i="30" s="1"/>
  <c r="N31" i="30"/>
  <c r="N32" i="29"/>
  <c r="G34" i="29"/>
  <c r="F35" i="29"/>
  <c r="G35" i="29" s="1"/>
  <c r="H33" i="29"/>
  <c r="I33" i="29" s="1"/>
  <c r="L33" i="29"/>
  <c r="M33" i="29" s="1"/>
  <c r="J33" i="29"/>
  <c r="K33" i="29" s="1"/>
  <c r="G38" i="29"/>
  <c r="F39" i="29"/>
  <c r="H37" i="29"/>
  <c r="I37" i="29" s="1"/>
  <c r="L37" i="29"/>
  <c r="M37" i="29" s="1"/>
  <c r="J37" i="29"/>
  <c r="K37" i="29" s="1"/>
  <c r="N32" i="28"/>
  <c r="G34" i="28"/>
  <c r="F35" i="28"/>
  <c r="G35" i="28" s="1"/>
  <c r="J33" i="28"/>
  <c r="K33" i="28" s="1"/>
  <c r="H33" i="28"/>
  <c r="I33" i="28" s="1"/>
  <c r="L33" i="28"/>
  <c r="M33" i="28" s="1"/>
  <c r="G38" i="28"/>
  <c r="F39" i="28"/>
  <c r="H37" i="28"/>
  <c r="I37" i="28" s="1"/>
  <c r="L37" i="28"/>
  <c r="M37" i="28" s="1"/>
  <c r="J37" i="28"/>
  <c r="K37" i="28" s="1"/>
  <c r="G37" i="27"/>
  <c r="F38" i="27"/>
  <c r="H36" i="27"/>
  <c r="I36" i="27" s="1"/>
  <c r="L36" i="27"/>
  <c r="M36" i="27" s="1"/>
  <c r="J36" i="27"/>
  <c r="K36" i="27" s="1"/>
  <c r="G33" i="27"/>
  <c r="F34" i="27"/>
  <c r="H32" i="27"/>
  <c r="I32" i="27" s="1"/>
  <c r="J32" i="27"/>
  <c r="K32" i="27" s="1"/>
  <c r="L32" i="27"/>
  <c r="M32" i="27" s="1"/>
  <c r="G37" i="26"/>
  <c r="F38" i="26"/>
  <c r="L36" i="26"/>
  <c r="M36" i="26" s="1"/>
  <c r="J36" i="26"/>
  <c r="K36" i="26" s="1"/>
  <c r="H36" i="26"/>
  <c r="I36" i="26" s="1"/>
  <c r="G33" i="26"/>
  <c r="F34" i="26"/>
  <c r="H32" i="26"/>
  <c r="I32" i="26" s="1"/>
  <c r="J32" i="26"/>
  <c r="K32" i="26" s="1"/>
  <c r="L32" i="26"/>
  <c r="M32" i="26" s="1"/>
  <c r="N33" i="25"/>
  <c r="L34" i="25"/>
  <c r="M34" i="25" s="1"/>
  <c r="J34" i="25"/>
  <c r="K34" i="25" s="1"/>
  <c r="H34" i="25"/>
  <c r="I34" i="25" s="1"/>
  <c r="L35" i="25"/>
  <c r="M35" i="25" s="1"/>
  <c r="J35" i="25"/>
  <c r="K35" i="25" s="1"/>
  <c r="H35" i="25"/>
  <c r="I35" i="25" s="1"/>
  <c r="G39" i="25"/>
  <c r="F40" i="25"/>
  <c r="L38" i="25"/>
  <c r="M38" i="25" s="1"/>
  <c r="H38" i="25"/>
  <c r="I38" i="25" s="1"/>
  <c r="J38" i="25"/>
  <c r="K38" i="25" s="1"/>
  <c r="N37" i="25"/>
  <c r="G39" i="24"/>
  <c r="F40" i="24"/>
  <c r="L38" i="24"/>
  <c r="M38" i="24" s="1"/>
  <c r="H38" i="24"/>
  <c r="I38" i="24" s="1"/>
  <c r="J38" i="24"/>
  <c r="K38" i="24" s="1"/>
  <c r="N33" i="24"/>
  <c r="J34" i="24"/>
  <c r="K34" i="24" s="1"/>
  <c r="H34" i="24"/>
  <c r="I34" i="24" s="1"/>
  <c r="L34" i="24"/>
  <c r="M34" i="24" s="1"/>
  <c r="L35" i="24"/>
  <c r="M35" i="24" s="1"/>
  <c r="J35" i="24"/>
  <c r="K35" i="24" s="1"/>
  <c r="H35" i="24"/>
  <c r="I35" i="24" s="1"/>
  <c r="N36" i="23"/>
  <c r="G38" i="23"/>
  <c r="F39" i="23"/>
  <c r="J37" i="23"/>
  <c r="K37" i="23" s="1"/>
  <c r="H37" i="23"/>
  <c r="I37" i="23" s="1"/>
  <c r="L37" i="23"/>
  <c r="M37" i="23" s="1"/>
  <c r="N32" i="23"/>
  <c r="F35" i="23"/>
  <c r="G35" i="23" s="1"/>
  <c r="G34" i="23"/>
  <c r="L33" i="23"/>
  <c r="M33" i="23" s="1"/>
  <c r="J33" i="23"/>
  <c r="K33" i="23" s="1"/>
  <c r="H33" i="23"/>
  <c r="I33" i="23" s="1"/>
  <c r="N32" i="22"/>
  <c r="G34" i="22"/>
  <c r="F35" i="22"/>
  <c r="G35" i="22" s="1"/>
  <c r="J33" i="22"/>
  <c r="K33" i="22" s="1"/>
  <c r="H33" i="22"/>
  <c r="I33" i="22" s="1"/>
  <c r="L33" i="22"/>
  <c r="M33" i="22" s="1"/>
  <c r="N36" i="22"/>
  <c r="G38" i="22"/>
  <c r="F39" i="22"/>
  <c r="H37" i="22"/>
  <c r="I37" i="22" s="1"/>
  <c r="L37" i="22"/>
  <c r="M37" i="22" s="1"/>
  <c r="J37" i="22"/>
  <c r="K37" i="22" s="1"/>
  <c r="N32" i="21"/>
  <c r="F35" i="21"/>
  <c r="G35" i="21" s="1"/>
  <c r="G34" i="21"/>
  <c r="L33" i="21"/>
  <c r="M33" i="21" s="1"/>
  <c r="J33" i="21"/>
  <c r="K33" i="21" s="1"/>
  <c r="H33" i="21"/>
  <c r="I33" i="21" s="1"/>
  <c r="N36" i="21"/>
  <c r="J37" i="21"/>
  <c r="K37" i="21" s="1"/>
  <c r="L37" i="21"/>
  <c r="M37" i="21" s="1"/>
  <c r="H37" i="21"/>
  <c r="I37" i="21" s="1"/>
  <c r="G38" i="21"/>
  <c r="F39" i="21"/>
  <c r="G37" i="20"/>
  <c r="F38" i="20"/>
  <c r="H36" i="20"/>
  <c r="I36" i="20" s="1"/>
  <c r="J36" i="20"/>
  <c r="K36" i="20" s="1"/>
  <c r="L36" i="20"/>
  <c r="M36" i="20" s="1"/>
  <c r="G33" i="20"/>
  <c r="F34" i="20"/>
  <c r="H32" i="20"/>
  <c r="I32" i="20" s="1"/>
  <c r="J32" i="20"/>
  <c r="K32" i="20" s="1"/>
  <c r="L32" i="20"/>
  <c r="M32" i="20" s="1"/>
  <c r="N31" i="20"/>
  <c r="G33" i="19"/>
  <c r="F34" i="19"/>
  <c r="H32" i="19"/>
  <c r="I32" i="19" s="1"/>
  <c r="L32" i="19"/>
  <c r="M32" i="19" s="1"/>
  <c r="J32" i="19"/>
  <c r="K32" i="19" s="1"/>
  <c r="G37" i="19"/>
  <c r="F38" i="19"/>
  <c r="H36" i="19"/>
  <c r="I36" i="19" s="1"/>
  <c r="J36" i="19"/>
  <c r="K36" i="19" s="1"/>
  <c r="L36" i="19"/>
  <c r="M36" i="19" s="1"/>
  <c r="N32" i="18"/>
  <c r="G34" i="18"/>
  <c r="F35" i="18"/>
  <c r="G35" i="18" s="1"/>
  <c r="H33" i="18"/>
  <c r="I33" i="18" s="1"/>
  <c r="L33" i="18"/>
  <c r="M33" i="18" s="1"/>
  <c r="J33" i="18"/>
  <c r="K33" i="18" s="1"/>
  <c r="G38" i="18"/>
  <c r="F39" i="18"/>
  <c r="H37" i="18"/>
  <c r="I37" i="18" s="1"/>
  <c r="L37" i="18"/>
  <c r="M37" i="18" s="1"/>
  <c r="J37" i="18"/>
  <c r="K37" i="18" s="1"/>
  <c r="G33" i="17"/>
  <c r="F34" i="17"/>
  <c r="H32" i="17"/>
  <c r="I32" i="17" s="1"/>
  <c r="L32" i="17"/>
  <c r="M32" i="17" s="1"/>
  <c r="J32" i="17"/>
  <c r="K32" i="17" s="1"/>
  <c r="G37" i="17"/>
  <c r="F38" i="17"/>
  <c r="H36" i="17"/>
  <c r="I36" i="17" s="1"/>
  <c r="J36" i="17"/>
  <c r="K36" i="17" s="1"/>
  <c r="L36" i="17"/>
  <c r="M36" i="17" s="1"/>
  <c r="L34" i="16"/>
  <c r="M34" i="16" s="1"/>
  <c r="J34" i="16"/>
  <c r="K34" i="16" s="1"/>
  <c r="H34" i="16"/>
  <c r="I34" i="16" s="1"/>
  <c r="N37" i="16"/>
  <c r="H35" i="16"/>
  <c r="I35" i="16" s="1"/>
  <c r="L35" i="16"/>
  <c r="M35" i="16" s="1"/>
  <c r="J35" i="16"/>
  <c r="K35" i="16" s="1"/>
  <c r="N33" i="16"/>
  <c r="F40" i="16"/>
  <c r="G39" i="16"/>
  <c r="L38" i="16"/>
  <c r="M38" i="16" s="1"/>
  <c r="J38" i="16"/>
  <c r="K38" i="16" s="1"/>
  <c r="H38" i="16"/>
  <c r="I38" i="16" s="1"/>
  <c r="N36" i="15"/>
  <c r="N32" i="15"/>
  <c r="G38" i="15"/>
  <c r="F39" i="15"/>
  <c r="H37" i="15"/>
  <c r="I37" i="15" s="1"/>
  <c r="J37" i="15"/>
  <c r="K37" i="15" s="1"/>
  <c r="L37" i="15"/>
  <c r="M37" i="15" s="1"/>
  <c r="G34" i="15"/>
  <c r="F35" i="15"/>
  <c r="G35" i="15" s="1"/>
  <c r="H33" i="15"/>
  <c r="I33" i="15" s="1"/>
  <c r="J33" i="15"/>
  <c r="K33" i="15" s="1"/>
  <c r="L33" i="15"/>
  <c r="M33" i="15" s="1"/>
  <c r="N36" i="14"/>
  <c r="G38" i="14"/>
  <c r="F39" i="14"/>
  <c r="H37" i="14"/>
  <c r="I37" i="14" s="1"/>
  <c r="J37" i="14"/>
  <c r="K37" i="14" s="1"/>
  <c r="L37" i="14"/>
  <c r="M37" i="14" s="1"/>
  <c r="N32" i="14"/>
  <c r="F35" i="14"/>
  <c r="G35" i="14" s="1"/>
  <c r="G34" i="14"/>
  <c r="L33" i="14"/>
  <c r="M33" i="14" s="1"/>
  <c r="J33" i="14"/>
  <c r="K33" i="14" s="1"/>
  <c r="H33" i="14"/>
  <c r="I33" i="14" s="1"/>
  <c r="G38" i="13"/>
  <c r="F39" i="13"/>
  <c r="H37" i="13"/>
  <c r="I37" i="13" s="1"/>
  <c r="J37" i="13"/>
  <c r="K37" i="13" s="1"/>
  <c r="L37" i="13"/>
  <c r="M37" i="13" s="1"/>
  <c r="N32" i="13"/>
  <c r="G34" i="13"/>
  <c r="F35" i="13"/>
  <c r="G35" i="13" s="1"/>
  <c r="J33" i="13"/>
  <c r="K33" i="13" s="1"/>
  <c r="H33" i="13"/>
  <c r="I33" i="13" s="1"/>
  <c r="L33" i="13"/>
  <c r="M33" i="13" s="1"/>
  <c r="N32" i="12"/>
  <c r="F35" i="12"/>
  <c r="G35" i="12" s="1"/>
  <c r="G34" i="12"/>
  <c r="L33" i="12"/>
  <c r="M33" i="12" s="1"/>
  <c r="J33" i="12"/>
  <c r="K33" i="12" s="1"/>
  <c r="H33" i="12"/>
  <c r="I33" i="12" s="1"/>
  <c r="N36" i="12"/>
  <c r="G38" i="12"/>
  <c r="F39" i="12"/>
  <c r="J37" i="12"/>
  <c r="K37" i="12" s="1"/>
  <c r="H37" i="12"/>
  <c r="I37" i="12" s="1"/>
  <c r="L37" i="12"/>
  <c r="M37" i="12" s="1"/>
  <c r="F35" i="11"/>
  <c r="G35" i="11" s="1"/>
  <c r="G34" i="11"/>
  <c r="L33" i="11"/>
  <c r="M33" i="11" s="1"/>
  <c r="J33" i="11"/>
  <c r="K33" i="11" s="1"/>
  <c r="H33" i="11"/>
  <c r="I33" i="11" s="1"/>
  <c r="G38" i="11"/>
  <c r="F39" i="11"/>
  <c r="J37" i="11"/>
  <c r="K37" i="11" s="1"/>
  <c r="H37" i="11"/>
  <c r="I37" i="11" s="1"/>
  <c r="L37" i="11"/>
  <c r="M37" i="11" s="1"/>
  <c r="N32" i="11"/>
  <c r="N36" i="11"/>
  <c r="G37" i="10"/>
  <c r="F38" i="10"/>
  <c r="H36" i="10"/>
  <c r="I36" i="10" s="1"/>
  <c r="J36" i="10"/>
  <c r="K36" i="10" s="1"/>
  <c r="L36" i="10"/>
  <c r="M36" i="10" s="1"/>
  <c r="G33" i="10"/>
  <c r="F34" i="10"/>
  <c r="H32" i="10"/>
  <c r="I32" i="10" s="1"/>
  <c r="J32" i="10"/>
  <c r="K32" i="10" s="1"/>
  <c r="L32" i="10"/>
  <c r="M32" i="10" s="1"/>
  <c r="N31" i="10"/>
  <c r="N35" i="7"/>
  <c r="N38" i="7"/>
  <c r="N34" i="7"/>
  <c r="F41" i="7"/>
  <c r="G40" i="7"/>
  <c r="L39" i="7"/>
  <c r="M39" i="7" s="1"/>
  <c r="H39" i="7"/>
  <c r="I39" i="7" s="1"/>
  <c r="J39" i="7"/>
  <c r="K39" i="7" s="1"/>
  <c r="G37" i="9"/>
  <c r="F38" i="9"/>
  <c r="H36" i="9"/>
  <c r="I36" i="9" s="1"/>
  <c r="L36" i="9"/>
  <c r="M36" i="9" s="1"/>
  <c r="J36" i="9"/>
  <c r="K36" i="9" s="1"/>
  <c r="N36" i="8" l="1"/>
  <c r="N33" i="12"/>
  <c r="N33" i="13"/>
  <c r="N35" i="24"/>
  <c r="N37" i="21"/>
  <c r="F39" i="8"/>
  <c r="G38" i="8"/>
  <c r="N33" i="21"/>
  <c r="N35" i="25"/>
  <c r="N36" i="26"/>
  <c r="N35" i="31"/>
  <c r="N33" i="9"/>
  <c r="N34" i="25"/>
  <c r="L34" i="9"/>
  <c r="M34" i="9" s="1"/>
  <c r="H34" i="9"/>
  <c r="I34" i="9" s="1"/>
  <c r="J34" i="9"/>
  <c r="K34" i="9" s="1"/>
  <c r="H35" i="9"/>
  <c r="I35" i="9" s="1"/>
  <c r="J35" i="9"/>
  <c r="K35" i="9" s="1"/>
  <c r="L35" i="9"/>
  <c r="M35" i="9" s="1"/>
  <c r="N33" i="11"/>
  <c r="N33" i="32"/>
  <c r="L37" i="8"/>
  <c r="M37" i="8" s="1"/>
  <c r="H37" i="8"/>
  <c r="I37" i="8" s="1"/>
  <c r="J37" i="8"/>
  <c r="K37" i="8" s="1"/>
  <c r="N37" i="32"/>
  <c r="N33" i="23"/>
  <c r="N34" i="16"/>
  <c r="N33" i="14"/>
  <c r="N32" i="10"/>
  <c r="F40" i="32"/>
  <c r="G39" i="32"/>
  <c r="L38" i="32"/>
  <c r="M38" i="32" s="1"/>
  <c r="J38" i="32"/>
  <c r="K38" i="32" s="1"/>
  <c r="H38" i="32"/>
  <c r="I38" i="32" s="1"/>
  <c r="L34" i="32"/>
  <c r="M34" i="32" s="1"/>
  <c r="J34" i="32"/>
  <c r="K34" i="32" s="1"/>
  <c r="H34" i="32"/>
  <c r="I34" i="32" s="1"/>
  <c r="L35" i="32"/>
  <c r="M35" i="32" s="1"/>
  <c r="J35" i="32"/>
  <c r="K35" i="32" s="1"/>
  <c r="H35" i="32"/>
  <c r="I35" i="32" s="1"/>
  <c r="N34" i="31"/>
  <c r="N38" i="31"/>
  <c r="F41" i="31"/>
  <c r="G40" i="31"/>
  <c r="J39" i="31"/>
  <c r="K39" i="31" s="1"/>
  <c r="H39" i="31"/>
  <c r="I39" i="31" s="1"/>
  <c r="L39" i="31"/>
  <c r="M39" i="31" s="1"/>
  <c r="N32" i="30"/>
  <c r="F35" i="30"/>
  <c r="G35" i="30" s="1"/>
  <c r="G34" i="30"/>
  <c r="L33" i="30"/>
  <c r="M33" i="30" s="1"/>
  <c r="J33" i="30"/>
  <c r="K33" i="30" s="1"/>
  <c r="H33" i="30"/>
  <c r="I33" i="30" s="1"/>
  <c r="N36" i="30"/>
  <c r="G38" i="30"/>
  <c r="F39" i="30"/>
  <c r="J37" i="30"/>
  <c r="K37" i="30" s="1"/>
  <c r="H37" i="30"/>
  <c r="I37" i="30" s="1"/>
  <c r="L37" i="30"/>
  <c r="M37" i="30" s="1"/>
  <c r="N37" i="29"/>
  <c r="F40" i="29"/>
  <c r="G39" i="29"/>
  <c r="J38" i="29"/>
  <c r="K38" i="29" s="1"/>
  <c r="H38" i="29"/>
  <c r="I38" i="29" s="1"/>
  <c r="L38" i="29"/>
  <c r="M38" i="29" s="1"/>
  <c r="N33" i="29"/>
  <c r="L35" i="29"/>
  <c r="M35" i="29" s="1"/>
  <c r="J35" i="29"/>
  <c r="K35" i="29" s="1"/>
  <c r="H35" i="29"/>
  <c r="I35" i="29" s="1"/>
  <c r="L34" i="29"/>
  <c r="M34" i="29" s="1"/>
  <c r="J34" i="29"/>
  <c r="K34" i="29" s="1"/>
  <c r="H34" i="29"/>
  <c r="I34" i="29" s="1"/>
  <c r="N37" i="28"/>
  <c r="F40" i="28"/>
  <c r="G39" i="28"/>
  <c r="J38" i="28"/>
  <c r="K38" i="28" s="1"/>
  <c r="H38" i="28"/>
  <c r="I38" i="28" s="1"/>
  <c r="L38" i="28"/>
  <c r="M38" i="28" s="1"/>
  <c r="N33" i="28"/>
  <c r="L35" i="28"/>
  <c r="M35" i="28" s="1"/>
  <c r="J35" i="28"/>
  <c r="K35" i="28" s="1"/>
  <c r="H35" i="28"/>
  <c r="I35" i="28" s="1"/>
  <c r="L34" i="28"/>
  <c r="M34" i="28" s="1"/>
  <c r="J34" i="28"/>
  <c r="K34" i="28" s="1"/>
  <c r="H34" i="28"/>
  <c r="I34" i="28" s="1"/>
  <c r="N32" i="27"/>
  <c r="F35" i="27"/>
  <c r="G35" i="27" s="1"/>
  <c r="G34" i="27"/>
  <c r="L33" i="27"/>
  <c r="M33" i="27" s="1"/>
  <c r="J33" i="27"/>
  <c r="K33" i="27" s="1"/>
  <c r="H33" i="27"/>
  <c r="I33" i="27" s="1"/>
  <c r="N36" i="27"/>
  <c r="G38" i="27"/>
  <c r="F39" i="27"/>
  <c r="J37" i="27"/>
  <c r="K37" i="27" s="1"/>
  <c r="H37" i="27"/>
  <c r="I37" i="27" s="1"/>
  <c r="L37" i="27"/>
  <c r="M37" i="27" s="1"/>
  <c r="N32" i="26"/>
  <c r="F35" i="26"/>
  <c r="G35" i="26" s="1"/>
  <c r="G34" i="26"/>
  <c r="J33" i="26"/>
  <c r="K33" i="26" s="1"/>
  <c r="H33" i="26"/>
  <c r="I33" i="26" s="1"/>
  <c r="L33" i="26"/>
  <c r="M33" i="26" s="1"/>
  <c r="G38" i="26"/>
  <c r="F39" i="26"/>
  <c r="H37" i="26"/>
  <c r="I37" i="26" s="1"/>
  <c r="J37" i="26"/>
  <c r="K37" i="26" s="1"/>
  <c r="L37" i="26"/>
  <c r="M37" i="26" s="1"/>
  <c r="F41" i="25"/>
  <c r="G40" i="25"/>
  <c r="J39" i="25"/>
  <c r="K39" i="25" s="1"/>
  <c r="L39" i="25"/>
  <c r="M39" i="25" s="1"/>
  <c r="H39" i="25"/>
  <c r="I39" i="25" s="1"/>
  <c r="N38" i="25"/>
  <c r="N34" i="24"/>
  <c r="N38" i="24"/>
  <c r="F41" i="24"/>
  <c r="G40" i="24"/>
  <c r="J39" i="24"/>
  <c r="K39" i="24" s="1"/>
  <c r="L39" i="24"/>
  <c r="M39" i="24" s="1"/>
  <c r="H39" i="24"/>
  <c r="I39" i="24" s="1"/>
  <c r="L34" i="23"/>
  <c r="M34" i="23" s="1"/>
  <c r="J34" i="23"/>
  <c r="K34" i="23" s="1"/>
  <c r="H34" i="23"/>
  <c r="I34" i="23" s="1"/>
  <c r="L35" i="23"/>
  <c r="M35" i="23" s="1"/>
  <c r="J35" i="23"/>
  <c r="K35" i="23" s="1"/>
  <c r="H35" i="23"/>
  <c r="I35" i="23" s="1"/>
  <c r="N37" i="23"/>
  <c r="G39" i="23"/>
  <c r="F40" i="23"/>
  <c r="L38" i="23"/>
  <c r="M38" i="23" s="1"/>
  <c r="J38" i="23"/>
  <c r="K38" i="23" s="1"/>
  <c r="H38" i="23"/>
  <c r="I38" i="23" s="1"/>
  <c r="F40" i="22"/>
  <c r="G39" i="22"/>
  <c r="J38" i="22"/>
  <c r="K38" i="22" s="1"/>
  <c r="H38" i="22"/>
  <c r="I38" i="22" s="1"/>
  <c r="L38" i="22"/>
  <c r="M38" i="22" s="1"/>
  <c r="N37" i="22"/>
  <c r="N33" i="22"/>
  <c r="L35" i="22"/>
  <c r="M35" i="22" s="1"/>
  <c r="J35" i="22"/>
  <c r="K35" i="22" s="1"/>
  <c r="H35" i="22"/>
  <c r="I35" i="22" s="1"/>
  <c r="L34" i="22"/>
  <c r="M34" i="22" s="1"/>
  <c r="J34" i="22"/>
  <c r="K34" i="22" s="1"/>
  <c r="H34" i="22"/>
  <c r="I34" i="22" s="1"/>
  <c r="L38" i="21"/>
  <c r="M38" i="21" s="1"/>
  <c r="J38" i="21"/>
  <c r="K38" i="21" s="1"/>
  <c r="H38" i="21"/>
  <c r="I38" i="21" s="1"/>
  <c r="G39" i="21"/>
  <c r="F40" i="21"/>
  <c r="L34" i="21"/>
  <c r="M34" i="21" s="1"/>
  <c r="J34" i="21"/>
  <c r="K34" i="21" s="1"/>
  <c r="H34" i="21"/>
  <c r="I34" i="21" s="1"/>
  <c r="L35" i="21"/>
  <c r="M35" i="21" s="1"/>
  <c r="H35" i="21"/>
  <c r="I35" i="21" s="1"/>
  <c r="J35" i="21"/>
  <c r="K35" i="21" s="1"/>
  <c r="N32" i="20"/>
  <c r="L33" i="20"/>
  <c r="M33" i="20" s="1"/>
  <c r="J33" i="20"/>
  <c r="K33" i="20" s="1"/>
  <c r="H33" i="20"/>
  <c r="I33" i="20" s="1"/>
  <c r="N36" i="20"/>
  <c r="F35" i="20"/>
  <c r="G35" i="20" s="1"/>
  <c r="G34" i="20"/>
  <c r="G38" i="20"/>
  <c r="F39" i="20"/>
  <c r="J37" i="20"/>
  <c r="K37" i="20" s="1"/>
  <c r="H37" i="20"/>
  <c r="I37" i="20" s="1"/>
  <c r="L37" i="20"/>
  <c r="M37" i="20" s="1"/>
  <c r="G38" i="19"/>
  <c r="F39" i="19"/>
  <c r="N36" i="19"/>
  <c r="N32" i="19"/>
  <c r="F35" i="19"/>
  <c r="G35" i="19" s="1"/>
  <c r="G34" i="19"/>
  <c r="J37" i="19"/>
  <c r="K37" i="19" s="1"/>
  <c r="H37" i="19"/>
  <c r="I37" i="19" s="1"/>
  <c r="L37" i="19"/>
  <c r="M37" i="19" s="1"/>
  <c r="L33" i="19"/>
  <c r="M33" i="19" s="1"/>
  <c r="J33" i="19"/>
  <c r="K33" i="19" s="1"/>
  <c r="H33" i="19"/>
  <c r="I33" i="19" s="1"/>
  <c r="N37" i="18"/>
  <c r="F40" i="18"/>
  <c r="G39" i="18"/>
  <c r="J38" i="18"/>
  <c r="K38" i="18" s="1"/>
  <c r="H38" i="18"/>
  <c r="I38" i="18" s="1"/>
  <c r="L38" i="18"/>
  <c r="M38" i="18" s="1"/>
  <c r="N33" i="18"/>
  <c r="L35" i="18"/>
  <c r="M35" i="18" s="1"/>
  <c r="J35" i="18"/>
  <c r="K35" i="18" s="1"/>
  <c r="H35" i="18"/>
  <c r="I35" i="18" s="1"/>
  <c r="L34" i="18"/>
  <c r="M34" i="18" s="1"/>
  <c r="J34" i="18"/>
  <c r="K34" i="18" s="1"/>
  <c r="H34" i="18"/>
  <c r="I34" i="18" s="1"/>
  <c r="N36" i="17"/>
  <c r="J37" i="17"/>
  <c r="K37" i="17" s="1"/>
  <c r="H37" i="17"/>
  <c r="I37" i="17" s="1"/>
  <c r="L37" i="17"/>
  <c r="M37" i="17" s="1"/>
  <c r="N32" i="17"/>
  <c r="G38" i="17"/>
  <c r="F39" i="17"/>
  <c r="F35" i="17"/>
  <c r="G35" i="17" s="1"/>
  <c r="G34" i="17"/>
  <c r="L33" i="17"/>
  <c r="M33" i="17" s="1"/>
  <c r="J33" i="17"/>
  <c r="K33" i="17" s="1"/>
  <c r="H33" i="17"/>
  <c r="I33" i="17" s="1"/>
  <c r="L39" i="16"/>
  <c r="M39" i="16" s="1"/>
  <c r="J39" i="16"/>
  <c r="K39" i="16" s="1"/>
  <c r="H39" i="16"/>
  <c r="I39" i="16" s="1"/>
  <c r="F41" i="16"/>
  <c r="G40" i="16"/>
  <c r="N35" i="16"/>
  <c r="N38" i="16"/>
  <c r="N37" i="15"/>
  <c r="H38" i="15"/>
  <c r="I38" i="15" s="1"/>
  <c r="J38" i="15"/>
  <c r="K38" i="15" s="1"/>
  <c r="L38" i="15"/>
  <c r="M38" i="15" s="1"/>
  <c r="L35" i="15"/>
  <c r="M35" i="15" s="1"/>
  <c r="J35" i="15"/>
  <c r="K35" i="15" s="1"/>
  <c r="H35" i="15"/>
  <c r="I35" i="15" s="1"/>
  <c r="G39" i="15"/>
  <c r="F40" i="15"/>
  <c r="N33" i="15"/>
  <c r="L34" i="15"/>
  <c r="M34" i="15" s="1"/>
  <c r="J34" i="15"/>
  <c r="K34" i="15" s="1"/>
  <c r="H34" i="15"/>
  <c r="I34" i="15" s="1"/>
  <c r="L35" i="14"/>
  <c r="M35" i="14" s="1"/>
  <c r="J35" i="14"/>
  <c r="K35" i="14" s="1"/>
  <c r="H35" i="14"/>
  <c r="I35" i="14" s="1"/>
  <c r="N37" i="14"/>
  <c r="J38" i="14"/>
  <c r="K38" i="14" s="1"/>
  <c r="H38" i="14"/>
  <c r="I38" i="14" s="1"/>
  <c r="L38" i="14"/>
  <c r="M38" i="14" s="1"/>
  <c r="L34" i="14"/>
  <c r="M34" i="14" s="1"/>
  <c r="J34" i="14"/>
  <c r="K34" i="14" s="1"/>
  <c r="H34" i="14"/>
  <c r="I34" i="14" s="1"/>
  <c r="G39" i="14"/>
  <c r="F40" i="14"/>
  <c r="L35" i="13"/>
  <c r="M35" i="13" s="1"/>
  <c r="J35" i="13"/>
  <c r="K35" i="13" s="1"/>
  <c r="H35" i="13"/>
  <c r="I35" i="13" s="1"/>
  <c r="G39" i="13"/>
  <c r="F40" i="13"/>
  <c r="L34" i="13"/>
  <c r="M34" i="13" s="1"/>
  <c r="J34" i="13"/>
  <c r="K34" i="13" s="1"/>
  <c r="H34" i="13"/>
  <c r="I34" i="13" s="1"/>
  <c r="N37" i="13"/>
  <c r="J38" i="13"/>
  <c r="K38" i="13" s="1"/>
  <c r="H38" i="13"/>
  <c r="I38" i="13" s="1"/>
  <c r="L38" i="13"/>
  <c r="M38" i="13" s="1"/>
  <c r="G39" i="12"/>
  <c r="F40" i="12"/>
  <c r="N37" i="12"/>
  <c r="L38" i="12"/>
  <c r="M38" i="12" s="1"/>
  <c r="J38" i="12"/>
  <c r="K38" i="12" s="1"/>
  <c r="H38" i="12"/>
  <c r="I38" i="12" s="1"/>
  <c r="L34" i="12"/>
  <c r="M34" i="12" s="1"/>
  <c r="J34" i="12"/>
  <c r="K34" i="12" s="1"/>
  <c r="H34" i="12"/>
  <c r="I34" i="12" s="1"/>
  <c r="L35" i="12"/>
  <c r="M35" i="12" s="1"/>
  <c r="J35" i="12"/>
  <c r="K35" i="12" s="1"/>
  <c r="H35" i="12"/>
  <c r="I35" i="12" s="1"/>
  <c r="G39" i="11"/>
  <c r="F40" i="11"/>
  <c r="L38" i="11"/>
  <c r="M38" i="11" s="1"/>
  <c r="J38" i="11"/>
  <c r="K38" i="11" s="1"/>
  <c r="H38" i="11"/>
  <c r="I38" i="11" s="1"/>
  <c r="L34" i="11"/>
  <c r="M34" i="11" s="1"/>
  <c r="J34" i="11"/>
  <c r="K34" i="11" s="1"/>
  <c r="H34" i="11"/>
  <c r="I34" i="11" s="1"/>
  <c r="N37" i="11"/>
  <c r="L35" i="11"/>
  <c r="M35" i="11" s="1"/>
  <c r="J35" i="11"/>
  <c r="K35" i="11" s="1"/>
  <c r="H35" i="11"/>
  <c r="I35" i="11" s="1"/>
  <c r="L33" i="10"/>
  <c r="M33" i="10" s="1"/>
  <c r="J33" i="10"/>
  <c r="K33" i="10" s="1"/>
  <c r="H33" i="10"/>
  <c r="I33" i="10" s="1"/>
  <c r="N36" i="10"/>
  <c r="G38" i="10"/>
  <c r="F39" i="10"/>
  <c r="F35" i="10"/>
  <c r="G35" i="10" s="1"/>
  <c r="G34" i="10"/>
  <c r="J37" i="10"/>
  <c r="K37" i="10" s="1"/>
  <c r="H37" i="10"/>
  <c r="I37" i="10" s="1"/>
  <c r="L37" i="10"/>
  <c r="M37" i="10" s="1"/>
  <c r="N39" i="7"/>
  <c r="J40" i="7"/>
  <c r="K40" i="7" s="1"/>
  <c r="H40" i="7"/>
  <c r="I40" i="7" s="1"/>
  <c r="L40" i="7"/>
  <c r="M40" i="7" s="1"/>
  <c r="F42" i="7"/>
  <c r="G41" i="7"/>
  <c r="G38" i="9"/>
  <c r="F39" i="9"/>
  <c r="N36" i="9"/>
  <c r="J37" i="9"/>
  <c r="K37" i="9" s="1"/>
  <c r="H37" i="9"/>
  <c r="I37" i="9" s="1"/>
  <c r="L37" i="9"/>
  <c r="M37" i="9" s="1"/>
  <c r="N38" i="11" l="1"/>
  <c r="N37" i="8"/>
  <c r="N35" i="12"/>
  <c r="N35" i="23"/>
  <c r="N33" i="27"/>
  <c r="N34" i="9"/>
  <c r="N34" i="23"/>
  <c r="N35" i="32"/>
  <c r="N33" i="10"/>
  <c r="N35" i="14"/>
  <c r="N33" i="19"/>
  <c r="N37" i="27"/>
  <c r="N35" i="18"/>
  <c r="N35" i="22"/>
  <c r="N35" i="28"/>
  <c r="N37" i="19"/>
  <c r="N35" i="29"/>
  <c r="N34" i="14"/>
  <c r="N34" i="12"/>
  <c r="J38" i="8"/>
  <c r="K38" i="8" s="1"/>
  <c r="L38" i="8"/>
  <c r="M38" i="8" s="1"/>
  <c r="H38" i="8"/>
  <c r="I38" i="8" s="1"/>
  <c r="N35" i="9"/>
  <c r="F40" i="8"/>
  <c r="G39" i="8"/>
  <c r="N33" i="20"/>
  <c r="N38" i="21"/>
  <c r="N39" i="25"/>
  <c r="N33" i="30"/>
  <c r="N37" i="30"/>
  <c r="N39" i="24"/>
  <c r="N38" i="23"/>
  <c r="N37" i="20"/>
  <c r="N39" i="16"/>
  <c r="N35" i="15"/>
  <c r="N38" i="13"/>
  <c r="N34" i="13"/>
  <c r="N38" i="12"/>
  <c r="N34" i="11"/>
  <c r="N34" i="32"/>
  <c r="N38" i="32"/>
  <c r="L39" i="32"/>
  <c r="M39" i="32" s="1"/>
  <c r="J39" i="32"/>
  <c r="K39" i="32" s="1"/>
  <c r="H39" i="32"/>
  <c r="I39" i="32" s="1"/>
  <c r="F41" i="32"/>
  <c r="G40" i="32"/>
  <c r="N39" i="31"/>
  <c r="L40" i="31"/>
  <c r="M40" i="31" s="1"/>
  <c r="J40" i="31"/>
  <c r="K40" i="31" s="1"/>
  <c r="H40" i="31"/>
  <c r="I40" i="31" s="1"/>
  <c r="G41" i="31"/>
  <c r="F42" i="31"/>
  <c r="F40" i="30"/>
  <c r="G39" i="30"/>
  <c r="L38" i="30"/>
  <c r="M38" i="30" s="1"/>
  <c r="J38" i="30"/>
  <c r="K38" i="30" s="1"/>
  <c r="H38" i="30"/>
  <c r="I38" i="30" s="1"/>
  <c r="L34" i="30"/>
  <c r="M34" i="30" s="1"/>
  <c r="J34" i="30"/>
  <c r="K34" i="30" s="1"/>
  <c r="H34" i="30"/>
  <c r="I34" i="30" s="1"/>
  <c r="H35" i="30"/>
  <c r="I35" i="30" s="1"/>
  <c r="L35" i="30"/>
  <c r="M35" i="30" s="1"/>
  <c r="J35" i="30"/>
  <c r="K35" i="30" s="1"/>
  <c r="N38" i="29"/>
  <c r="L39" i="29"/>
  <c r="M39" i="29" s="1"/>
  <c r="J39" i="29"/>
  <c r="K39" i="29" s="1"/>
  <c r="H39" i="29"/>
  <c r="I39" i="29" s="1"/>
  <c r="G40" i="29"/>
  <c r="F41" i="29"/>
  <c r="N34" i="29"/>
  <c r="N38" i="28"/>
  <c r="L39" i="28"/>
  <c r="M39" i="28" s="1"/>
  <c r="J39" i="28"/>
  <c r="K39" i="28" s="1"/>
  <c r="H39" i="28"/>
  <c r="I39" i="28" s="1"/>
  <c r="G40" i="28"/>
  <c r="F41" i="28"/>
  <c r="N34" i="28"/>
  <c r="G39" i="27"/>
  <c r="F40" i="27"/>
  <c r="L38" i="27"/>
  <c r="M38" i="27" s="1"/>
  <c r="J38" i="27"/>
  <c r="K38" i="27" s="1"/>
  <c r="H38" i="27"/>
  <c r="I38" i="27" s="1"/>
  <c r="L34" i="27"/>
  <c r="M34" i="27" s="1"/>
  <c r="J34" i="27"/>
  <c r="K34" i="27" s="1"/>
  <c r="H34" i="27"/>
  <c r="I34" i="27" s="1"/>
  <c r="L35" i="27"/>
  <c r="M35" i="27" s="1"/>
  <c r="J35" i="27"/>
  <c r="K35" i="27" s="1"/>
  <c r="H35" i="27"/>
  <c r="I35" i="27" s="1"/>
  <c r="N37" i="26"/>
  <c r="G39" i="26"/>
  <c r="F40" i="26"/>
  <c r="J38" i="26"/>
  <c r="K38" i="26" s="1"/>
  <c r="H38" i="26"/>
  <c r="I38" i="26" s="1"/>
  <c r="L38" i="26"/>
  <c r="M38" i="26" s="1"/>
  <c r="N33" i="26"/>
  <c r="L34" i="26"/>
  <c r="M34" i="26" s="1"/>
  <c r="J34" i="26"/>
  <c r="K34" i="26" s="1"/>
  <c r="H34" i="26"/>
  <c r="I34" i="26" s="1"/>
  <c r="L35" i="26"/>
  <c r="M35" i="26" s="1"/>
  <c r="J35" i="26"/>
  <c r="K35" i="26" s="1"/>
  <c r="H35" i="26"/>
  <c r="I35" i="26" s="1"/>
  <c r="L40" i="25"/>
  <c r="M40" i="25" s="1"/>
  <c r="J40" i="25"/>
  <c r="K40" i="25" s="1"/>
  <c r="H40" i="25"/>
  <c r="I40" i="25" s="1"/>
  <c r="F42" i="25"/>
  <c r="G41" i="25"/>
  <c r="L40" i="24"/>
  <c r="M40" i="24" s="1"/>
  <c r="J40" i="24"/>
  <c r="K40" i="24" s="1"/>
  <c r="H40" i="24"/>
  <c r="I40" i="24" s="1"/>
  <c r="G41" i="24"/>
  <c r="F42" i="24"/>
  <c r="F41" i="23"/>
  <c r="G40" i="23"/>
  <c r="L39" i="23"/>
  <c r="M39" i="23" s="1"/>
  <c r="J39" i="23"/>
  <c r="K39" i="23" s="1"/>
  <c r="H39" i="23"/>
  <c r="I39" i="23" s="1"/>
  <c r="N38" i="22"/>
  <c r="L39" i="22"/>
  <c r="M39" i="22" s="1"/>
  <c r="J39" i="22"/>
  <c r="K39" i="22" s="1"/>
  <c r="H39" i="22"/>
  <c r="I39" i="22" s="1"/>
  <c r="N34" i="22"/>
  <c r="G40" i="22"/>
  <c r="F41" i="22"/>
  <c r="N35" i="21"/>
  <c r="N34" i="21"/>
  <c r="F41" i="21"/>
  <c r="G40" i="21"/>
  <c r="L39" i="21"/>
  <c r="M39" i="21" s="1"/>
  <c r="J39" i="21"/>
  <c r="K39" i="21" s="1"/>
  <c r="H39" i="21"/>
  <c r="I39" i="21" s="1"/>
  <c r="G39" i="20"/>
  <c r="F40" i="20"/>
  <c r="L38" i="20"/>
  <c r="M38" i="20" s="1"/>
  <c r="J38" i="20"/>
  <c r="K38" i="20" s="1"/>
  <c r="H38" i="20"/>
  <c r="I38" i="20" s="1"/>
  <c r="L34" i="20"/>
  <c r="M34" i="20" s="1"/>
  <c r="J34" i="20"/>
  <c r="K34" i="20" s="1"/>
  <c r="H34" i="20"/>
  <c r="I34" i="20" s="1"/>
  <c r="H35" i="20"/>
  <c r="I35" i="20" s="1"/>
  <c r="L35" i="20"/>
  <c r="M35" i="20" s="1"/>
  <c r="J35" i="20"/>
  <c r="K35" i="20" s="1"/>
  <c r="L34" i="19"/>
  <c r="M34" i="19" s="1"/>
  <c r="J34" i="19"/>
  <c r="K34" i="19" s="1"/>
  <c r="H34" i="19"/>
  <c r="I34" i="19" s="1"/>
  <c r="L35" i="19"/>
  <c r="M35" i="19" s="1"/>
  <c r="J35" i="19"/>
  <c r="K35" i="19" s="1"/>
  <c r="H35" i="19"/>
  <c r="I35" i="19" s="1"/>
  <c r="F40" i="19"/>
  <c r="G39" i="19"/>
  <c r="L38" i="19"/>
  <c r="M38" i="19" s="1"/>
  <c r="J38" i="19"/>
  <c r="K38" i="19" s="1"/>
  <c r="H38" i="19"/>
  <c r="I38" i="19" s="1"/>
  <c r="N38" i="18"/>
  <c r="L39" i="18"/>
  <c r="M39" i="18" s="1"/>
  <c r="J39" i="18"/>
  <c r="K39" i="18" s="1"/>
  <c r="H39" i="18"/>
  <c r="I39" i="18" s="1"/>
  <c r="G40" i="18"/>
  <c r="F41" i="18"/>
  <c r="N34" i="18"/>
  <c r="N33" i="17"/>
  <c r="L34" i="17"/>
  <c r="M34" i="17" s="1"/>
  <c r="J34" i="17"/>
  <c r="K34" i="17" s="1"/>
  <c r="H34" i="17"/>
  <c r="I34" i="17" s="1"/>
  <c r="H35" i="17"/>
  <c r="I35" i="17" s="1"/>
  <c r="L35" i="17"/>
  <c r="M35" i="17" s="1"/>
  <c r="J35" i="17"/>
  <c r="K35" i="17" s="1"/>
  <c r="F40" i="17"/>
  <c r="G39" i="17"/>
  <c r="L38" i="17"/>
  <c r="M38" i="17" s="1"/>
  <c r="J38" i="17"/>
  <c r="K38" i="17" s="1"/>
  <c r="H38" i="17"/>
  <c r="I38" i="17" s="1"/>
  <c r="N37" i="17"/>
  <c r="L40" i="16"/>
  <c r="M40" i="16" s="1"/>
  <c r="J40" i="16"/>
  <c r="K40" i="16" s="1"/>
  <c r="H40" i="16"/>
  <c r="I40" i="16" s="1"/>
  <c r="F42" i="16"/>
  <c r="G41" i="16"/>
  <c r="F41" i="15"/>
  <c r="G40" i="15"/>
  <c r="J39" i="15"/>
  <c r="K39" i="15" s="1"/>
  <c r="H39" i="15"/>
  <c r="I39" i="15" s="1"/>
  <c r="L39" i="15"/>
  <c r="M39" i="15" s="1"/>
  <c r="N38" i="15"/>
  <c r="N34" i="15"/>
  <c r="F41" i="14"/>
  <c r="G40" i="14"/>
  <c r="L39" i="14"/>
  <c r="M39" i="14" s="1"/>
  <c r="J39" i="14"/>
  <c r="K39" i="14" s="1"/>
  <c r="H39" i="14"/>
  <c r="I39" i="14" s="1"/>
  <c r="N38" i="14"/>
  <c r="G40" i="13"/>
  <c r="F41" i="13"/>
  <c r="L39" i="13"/>
  <c r="M39" i="13" s="1"/>
  <c r="J39" i="13"/>
  <c r="K39" i="13" s="1"/>
  <c r="H39" i="13"/>
  <c r="I39" i="13" s="1"/>
  <c r="N35" i="13"/>
  <c r="F41" i="12"/>
  <c r="G40" i="12"/>
  <c r="L39" i="12"/>
  <c r="M39" i="12" s="1"/>
  <c r="J39" i="12"/>
  <c r="K39" i="12" s="1"/>
  <c r="H39" i="12"/>
  <c r="I39" i="12" s="1"/>
  <c r="N35" i="11"/>
  <c r="F41" i="11"/>
  <c r="G40" i="11"/>
  <c r="L39" i="11"/>
  <c r="M39" i="11" s="1"/>
  <c r="J39" i="11"/>
  <c r="K39" i="11" s="1"/>
  <c r="H39" i="11"/>
  <c r="I39" i="11" s="1"/>
  <c r="L34" i="10"/>
  <c r="M34" i="10" s="1"/>
  <c r="J34" i="10"/>
  <c r="K34" i="10" s="1"/>
  <c r="H34" i="10"/>
  <c r="I34" i="10" s="1"/>
  <c r="L35" i="10"/>
  <c r="M35" i="10" s="1"/>
  <c r="H35" i="10"/>
  <c r="I35" i="10" s="1"/>
  <c r="J35" i="10"/>
  <c r="K35" i="10" s="1"/>
  <c r="N37" i="10"/>
  <c r="F40" i="10"/>
  <c r="G39" i="10"/>
  <c r="L38" i="10"/>
  <c r="M38" i="10" s="1"/>
  <c r="J38" i="10"/>
  <c r="K38" i="10" s="1"/>
  <c r="H38" i="10"/>
  <c r="I38" i="10" s="1"/>
  <c r="L41" i="7"/>
  <c r="M41" i="7" s="1"/>
  <c r="J41" i="7"/>
  <c r="K41" i="7" s="1"/>
  <c r="H41" i="7"/>
  <c r="I41" i="7" s="1"/>
  <c r="G42" i="7"/>
  <c r="F43" i="7"/>
  <c r="N40" i="7"/>
  <c r="N37" i="9"/>
  <c r="G39" i="9"/>
  <c r="F40" i="9"/>
  <c r="L38" i="9"/>
  <c r="M38" i="9" s="1"/>
  <c r="J38" i="9"/>
  <c r="K38" i="9" s="1"/>
  <c r="H38" i="9"/>
  <c r="I38" i="9" s="1"/>
  <c r="N38" i="8" l="1"/>
  <c r="N34" i="27"/>
  <c r="N34" i="26"/>
  <c r="N41" i="7"/>
  <c r="N34" i="10"/>
  <c r="N34" i="20"/>
  <c r="N35" i="27"/>
  <c r="N39" i="13"/>
  <c r="N35" i="19"/>
  <c r="N38" i="20"/>
  <c r="N40" i="31"/>
  <c r="J39" i="8"/>
  <c r="K39" i="8" s="1"/>
  <c r="L39" i="8"/>
  <c r="M39" i="8" s="1"/>
  <c r="H39" i="8"/>
  <c r="I39" i="8" s="1"/>
  <c r="N39" i="18"/>
  <c r="N34" i="19"/>
  <c r="N39" i="22"/>
  <c r="N34" i="30"/>
  <c r="F41" i="8"/>
  <c r="G40" i="8"/>
  <c r="N39" i="32"/>
  <c r="N40" i="16"/>
  <c r="N34" i="17"/>
  <c r="N39" i="29"/>
  <c r="N39" i="28"/>
  <c r="N38" i="27"/>
  <c r="N40" i="25"/>
  <c r="N40" i="24"/>
  <c r="N39" i="23"/>
  <c r="N39" i="21"/>
  <c r="N38" i="19"/>
  <c r="N39" i="12"/>
  <c r="N39" i="11"/>
  <c r="L40" i="32"/>
  <c r="M40" i="32" s="1"/>
  <c r="J40" i="32"/>
  <c r="K40" i="32" s="1"/>
  <c r="H40" i="32"/>
  <c r="I40" i="32" s="1"/>
  <c r="F42" i="32"/>
  <c r="G41" i="32"/>
  <c r="G42" i="31"/>
  <c r="F43" i="31"/>
  <c r="L41" i="31"/>
  <c r="M41" i="31" s="1"/>
  <c r="J41" i="31"/>
  <c r="K41" i="31" s="1"/>
  <c r="H41" i="31"/>
  <c r="I41" i="31" s="1"/>
  <c r="N35" i="30"/>
  <c r="N38" i="30"/>
  <c r="L39" i="30"/>
  <c r="M39" i="30" s="1"/>
  <c r="J39" i="30"/>
  <c r="K39" i="30" s="1"/>
  <c r="H39" i="30"/>
  <c r="I39" i="30" s="1"/>
  <c r="F41" i="30"/>
  <c r="G40" i="30"/>
  <c r="F42" i="29"/>
  <c r="G41" i="29"/>
  <c r="L40" i="29"/>
  <c r="M40" i="29" s="1"/>
  <c r="J40" i="29"/>
  <c r="K40" i="29" s="1"/>
  <c r="H40" i="29"/>
  <c r="I40" i="29" s="1"/>
  <c r="F42" i="28"/>
  <c r="G41" i="28"/>
  <c r="L40" i="28"/>
  <c r="M40" i="28" s="1"/>
  <c r="J40" i="28"/>
  <c r="K40" i="28" s="1"/>
  <c r="H40" i="28"/>
  <c r="I40" i="28" s="1"/>
  <c r="F41" i="27"/>
  <c r="G40" i="27"/>
  <c r="L39" i="27"/>
  <c r="M39" i="27" s="1"/>
  <c r="J39" i="27"/>
  <c r="K39" i="27" s="1"/>
  <c r="H39" i="27"/>
  <c r="I39" i="27" s="1"/>
  <c r="N38" i="26"/>
  <c r="F41" i="26"/>
  <c r="G40" i="26"/>
  <c r="L39" i="26"/>
  <c r="M39" i="26" s="1"/>
  <c r="J39" i="26"/>
  <c r="K39" i="26" s="1"/>
  <c r="H39" i="26"/>
  <c r="I39" i="26" s="1"/>
  <c r="N35" i="26"/>
  <c r="L41" i="25"/>
  <c r="M41" i="25" s="1"/>
  <c r="J41" i="25"/>
  <c r="K41" i="25" s="1"/>
  <c r="H41" i="25"/>
  <c r="I41" i="25" s="1"/>
  <c r="G42" i="25"/>
  <c r="F43" i="25"/>
  <c r="G42" i="24"/>
  <c r="F43" i="24"/>
  <c r="L41" i="24"/>
  <c r="M41" i="24" s="1"/>
  <c r="J41" i="24"/>
  <c r="K41" i="24" s="1"/>
  <c r="H41" i="24"/>
  <c r="I41" i="24" s="1"/>
  <c r="L40" i="23"/>
  <c r="M40" i="23" s="1"/>
  <c r="J40" i="23"/>
  <c r="K40" i="23" s="1"/>
  <c r="H40" i="23"/>
  <c r="I40" i="23" s="1"/>
  <c r="F42" i="23"/>
  <c r="G41" i="23"/>
  <c r="F42" i="22"/>
  <c r="G41" i="22"/>
  <c r="L40" i="22"/>
  <c r="M40" i="22" s="1"/>
  <c r="J40" i="22"/>
  <c r="K40" i="22" s="1"/>
  <c r="H40" i="22"/>
  <c r="I40" i="22" s="1"/>
  <c r="J40" i="21"/>
  <c r="K40" i="21" s="1"/>
  <c r="L40" i="21"/>
  <c r="M40" i="21" s="1"/>
  <c r="H40" i="21"/>
  <c r="I40" i="21" s="1"/>
  <c r="F42" i="21"/>
  <c r="G41" i="21"/>
  <c r="N35" i="20"/>
  <c r="F41" i="20"/>
  <c r="G40" i="20"/>
  <c r="L39" i="20"/>
  <c r="M39" i="20" s="1"/>
  <c r="J39" i="20"/>
  <c r="K39" i="20" s="1"/>
  <c r="H39" i="20"/>
  <c r="I39" i="20" s="1"/>
  <c r="L39" i="19"/>
  <c r="M39" i="19" s="1"/>
  <c r="J39" i="19"/>
  <c r="K39" i="19" s="1"/>
  <c r="H39" i="19"/>
  <c r="I39" i="19" s="1"/>
  <c r="F41" i="19"/>
  <c r="G40" i="19"/>
  <c r="F42" i="18"/>
  <c r="G41" i="18"/>
  <c r="L40" i="18"/>
  <c r="M40" i="18" s="1"/>
  <c r="J40" i="18"/>
  <c r="K40" i="18" s="1"/>
  <c r="H40" i="18"/>
  <c r="I40" i="18" s="1"/>
  <c r="N38" i="17"/>
  <c r="L39" i="17"/>
  <c r="M39" i="17" s="1"/>
  <c r="J39" i="17"/>
  <c r="K39" i="17" s="1"/>
  <c r="H39" i="17"/>
  <c r="I39" i="17" s="1"/>
  <c r="F41" i="17"/>
  <c r="G40" i="17"/>
  <c r="N35" i="17"/>
  <c r="H41" i="16"/>
  <c r="I41" i="16" s="1"/>
  <c r="L41" i="16"/>
  <c r="M41" i="16" s="1"/>
  <c r="J41" i="16"/>
  <c r="K41" i="16" s="1"/>
  <c r="G42" i="16"/>
  <c r="F43" i="16"/>
  <c r="N39" i="15"/>
  <c r="L40" i="15"/>
  <c r="M40" i="15" s="1"/>
  <c r="J40" i="15"/>
  <c r="K40" i="15" s="1"/>
  <c r="H40" i="15"/>
  <c r="I40" i="15" s="1"/>
  <c r="G41" i="15"/>
  <c r="F42" i="15"/>
  <c r="N39" i="14"/>
  <c r="L40" i="14"/>
  <c r="M40" i="14" s="1"/>
  <c r="J40" i="14"/>
  <c r="K40" i="14" s="1"/>
  <c r="H40" i="14"/>
  <c r="I40" i="14" s="1"/>
  <c r="F42" i="14"/>
  <c r="G41" i="14"/>
  <c r="F42" i="13"/>
  <c r="G41" i="13"/>
  <c r="L40" i="13"/>
  <c r="M40" i="13" s="1"/>
  <c r="J40" i="13"/>
  <c r="K40" i="13" s="1"/>
  <c r="H40" i="13"/>
  <c r="I40" i="13" s="1"/>
  <c r="L40" i="12"/>
  <c r="M40" i="12" s="1"/>
  <c r="J40" i="12"/>
  <c r="K40" i="12" s="1"/>
  <c r="H40" i="12"/>
  <c r="I40" i="12" s="1"/>
  <c r="F42" i="12"/>
  <c r="G41" i="12"/>
  <c r="L40" i="11"/>
  <c r="M40" i="11" s="1"/>
  <c r="J40" i="11"/>
  <c r="K40" i="11" s="1"/>
  <c r="H40" i="11"/>
  <c r="I40" i="11" s="1"/>
  <c r="F42" i="11"/>
  <c r="G41" i="11"/>
  <c r="N38" i="10"/>
  <c r="L39" i="10"/>
  <c r="M39" i="10" s="1"/>
  <c r="J39" i="10"/>
  <c r="K39" i="10" s="1"/>
  <c r="H39" i="10"/>
  <c r="I39" i="10" s="1"/>
  <c r="F41" i="10"/>
  <c r="G40" i="10"/>
  <c r="N35" i="10"/>
  <c r="F44" i="7"/>
  <c r="G43" i="7"/>
  <c r="H42" i="7"/>
  <c r="I42" i="7" s="1"/>
  <c r="J42" i="7"/>
  <c r="K42" i="7" s="1"/>
  <c r="L42" i="7"/>
  <c r="M42" i="7" s="1"/>
  <c r="N38" i="9"/>
  <c r="F41" i="9"/>
  <c r="G40" i="9"/>
  <c r="L39" i="9"/>
  <c r="M39" i="9" s="1"/>
  <c r="J39" i="9"/>
  <c r="K39" i="9" s="1"/>
  <c r="H39" i="9"/>
  <c r="I39" i="9" s="1"/>
  <c r="N40" i="13" l="1"/>
  <c r="N41" i="24"/>
  <c r="N39" i="10"/>
  <c r="N40" i="14"/>
  <c r="N40" i="29"/>
  <c r="N41" i="31"/>
  <c r="N39" i="8"/>
  <c r="N40" i="12"/>
  <c r="N40" i="23"/>
  <c r="N40" i="28"/>
  <c r="N39" i="26"/>
  <c r="N39" i="17"/>
  <c r="N40" i="22"/>
  <c r="L40" i="8"/>
  <c r="M40" i="8" s="1"/>
  <c r="J40" i="8"/>
  <c r="K40" i="8" s="1"/>
  <c r="H40" i="8"/>
  <c r="I40" i="8" s="1"/>
  <c r="F42" i="8"/>
  <c r="G41" i="8"/>
  <c r="N40" i="11"/>
  <c r="N40" i="18"/>
  <c r="N40" i="32"/>
  <c r="N39" i="30"/>
  <c r="N39" i="27"/>
  <c r="N41" i="25"/>
  <c r="N39" i="20"/>
  <c r="N41" i="16"/>
  <c r="N40" i="15"/>
  <c r="L41" i="32"/>
  <c r="M41" i="32" s="1"/>
  <c r="H41" i="32"/>
  <c r="I41" i="32" s="1"/>
  <c r="J41" i="32"/>
  <c r="K41" i="32" s="1"/>
  <c r="G42" i="32"/>
  <c r="F43" i="32"/>
  <c r="G43" i="31"/>
  <c r="F44" i="31"/>
  <c r="H42" i="31"/>
  <c r="I42" i="31" s="1"/>
  <c r="L42" i="31"/>
  <c r="M42" i="31" s="1"/>
  <c r="J42" i="31"/>
  <c r="K42" i="31" s="1"/>
  <c r="L40" i="30"/>
  <c r="M40" i="30" s="1"/>
  <c r="J40" i="30"/>
  <c r="K40" i="30" s="1"/>
  <c r="H40" i="30"/>
  <c r="I40" i="30" s="1"/>
  <c r="F42" i="30"/>
  <c r="G41" i="30"/>
  <c r="L41" i="29"/>
  <c r="M41" i="29" s="1"/>
  <c r="H41" i="29"/>
  <c r="I41" i="29" s="1"/>
  <c r="J41" i="29"/>
  <c r="K41" i="29" s="1"/>
  <c r="F43" i="29"/>
  <c r="G42" i="29"/>
  <c r="H41" i="28"/>
  <c r="I41" i="28" s="1"/>
  <c r="L41" i="28"/>
  <c r="M41" i="28" s="1"/>
  <c r="J41" i="28"/>
  <c r="K41" i="28" s="1"/>
  <c r="F43" i="28"/>
  <c r="G42" i="28"/>
  <c r="L40" i="27"/>
  <c r="M40" i="27" s="1"/>
  <c r="J40" i="27"/>
  <c r="K40" i="27" s="1"/>
  <c r="H40" i="27"/>
  <c r="I40" i="27" s="1"/>
  <c r="F42" i="27"/>
  <c r="G41" i="27"/>
  <c r="L40" i="26"/>
  <c r="M40" i="26" s="1"/>
  <c r="J40" i="26"/>
  <c r="K40" i="26" s="1"/>
  <c r="H40" i="26"/>
  <c r="I40" i="26" s="1"/>
  <c r="F42" i="26"/>
  <c r="G41" i="26"/>
  <c r="F44" i="25"/>
  <c r="G43" i="25"/>
  <c r="H42" i="25"/>
  <c r="I42" i="25" s="1"/>
  <c r="L42" i="25"/>
  <c r="M42" i="25" s="1"/>
  <c r="J42" i="25"/>
  <c r="K42" i="25" s="1"/>
  <c r="F44" i="24"/>
  <c r="G43" i="24"/>
  <c r="H42" i="24"/>
  <c r="I42" i="24" s="1"/>
  <c r="L42" i="24"/>
  <c r="M42" i="24" s="1"/>
  <c r="J42" i="24"/>
  <c r="K42" i="24" s="1"/>
  <c r="H41" i="23"/>
  <c r="I41" i="23" s="1"/>
  <c r="L41" i="23"/>
  <c r="M41" i="23" s="1"/>
  <c r="J41" i="23"/>
  <c r="K41" i="23" s="1"/>
  <c r="G42" i="23"/>
  <c r="F43" i="23"/>
  <c r="L41" i="22"/>
  <c r="M41" i="22" s="1"/>
  <c r="H41" i="22"/>
  <c r="I41" i="22" s="1"/>
  <c r="J41" i="22"/>
  <c r="K41" i="22" s="1"/>
  <c r="F43" i="22"/>
  <c r="G42" i="22"/>
  <c r="L41" i="21"/>
  <c r="M41" i="21" s="1"/>
  <c r="J41" i="21"/>
  <c r="K41" i="21" s="1"/>
  <c r="H41" i="21"/>
  <c r="I41" i="21" s="1"/>
  <c r="G42" i="21"/>
  <c r="F43" i="21"/>
  <c r="N40" i="21"/>
  <c r="L40" i="20"/>
  <c r="M40" i="20" s="1"/>
  <c r="J40" i="20"/>
  <c r="K40" i="20" s="1"/>
  <c r="H40" i="20"/>
  <c r="I40" i="20" s="1"/>
  <c r="F42" i="20"/>
  <c r="G41" i="20"/>
  <c r="L40" i="19"/>
  <c r="M40" i="19" s="1"/>
  <c r="J40" i="19"/>
  <c r="K40" i="19" s="1"/>
  <c r="H40" i="19"/>
  <c r="I40" i="19" s="1"/>
  <c r="F42" i="19"/>
  <c r="G41" i="19"/>
  <c r="N39" i="19"/>
  <c r="L41" i="18"/>
  <c r="M41" i="18" s="1"/>
  <c r="H41" i="18"/>
  <c r="I41" i="18" s="1"/>
  <c r="J41" i="18"/>
  <c r="K41" i="18" s="1"/>
  <c r="F43" i="18"/>
  <c r="G42" i="18"/>
  <c r="F42" i="17"/>
  <c r="G41" i="17"/>
  <c r="L40" i="17"/>
  <c r="M40" i="17" s="1"/>
  <c r="J40" i="17"/>
  <c r="K40" i="17" s="1"/>
  <c r="H40" i="17"/>
  <c r="I40" i="17" s="1"/>
  <c r="G43" i="16"/>
  <c r="F44" i="16"/>
  <c r="H42" i="16"/>
  <c r="I42" i="16" s="1"/>
  <c r="J42" i="16"/>
  <c r="K42" i="16" s="1"/>
  <c r="L42" i="16"/>
  <c r="M42" i="16" s="1"/>
  <c r="F43" i="15"/>
  <c r="G42" i="15"/>
  <c r="L41" i="15"/>
  <c r="M41" i="15" s="1"/>
  <c r="J41" i="15"/>
  <c r="K41" i="15" s="1"/>
  <c r="H41" i="15"/>
  <c r="I41" i="15" s="1"/>
  <c r="L41" i="14"/>
  <c r="M41" i="14" s="1"/>
  <c r="J41" i="14"/>
  <c r="K41" i="14" s="1"/>
  <c r="H41" i="14"/>
  <c r="I41" i="14" s="1"/>
  <c r="F43" i="14"/>
  <c r="G42" i="14"/>
  <c r="L41" i="13"/>
  <c r="M41" i="13" s="1"/>
  <c r="J41" i="13"/>
  <c r="K41" i="13" s="1"/>
  <c r="H41" i="13"/>
  <c r="I41" i="13" s="1"/>
  <c r="F43" i="13"/>
  <c r="G42" i="13"/>
  <c r="G42" i="12"/>
  <c r="F43" i="12"/>
  <c r="L41" i="12"/>
  <c r="M41" i="12" s="1"/>
  <c r="J41" i="12"/>
  <c r="K41" i="12" s="1"/>
  <c r="H41" i="12"/>
  <c r="I41" i="12" s="1"/>
  <c r="L41" i="11"/>
  <c r="M41" i="11" s="1"/>
  <c r="J41" i="11"/>
  <c r="K41" i="11" s="1"/>
  <c r="H41" i="11"/>
  <c r="I41" i="11" s="1"/>
  <c r="G42" i="11"/>
  <c r="F43" i="11"/>
  <c r="L40" i="10"/>
  <c r="M40" i="10" s="1"/>
  <c r="J40" i="10"/>
  <c r="K40" i="10" s="1"/>
  <c r="H40" i="10"/>
  <c r="I40" i="10" s="1"/>
  <c r="F42" i="10"/>
  <c r="G41" i="10"/>
  <c r="N42" i="7"/>
  <c r="J43" i="7"/>
  <c r="K43" i="7" s="1"/>
  <c r="L43" i="7"/>
  <c r="M43" i="7" s="1"/>
  <c r="H43" i="7"/>
  <c r="I43" i="7" s="1"/>
  <c r="G44" i="7"/>
  <c r="F45" i="7"/>
  <c r="G45" i="7" s="1"/>
  <c r="N39" i="9"/>
  <c r="L40" i="9"/>
  <c r="M40" i="9" s="1"/>
  <c r="J40" i="9"/>
  <c r="K40" i="9" s="1"/>
  <c r="H40" i="9"/>
  <c r="I40" i="9" s="1"/>
  <c r="F42" i="9"/>
  <c r="G41" i="9"/>
  <c r="N43" i="7" l="1"/>
  <c r="N40" i="8"/>
  <c r="N40" i="17"/>
  <c r="N41" i="15"/>
  <c r="N40" i="9"/>
  <c r="J41" i="8"/>
  <c r="K41" i="8" s="1"/>
  <c r="L41" i="8"/>
  <c r="M41" i="8" s="1"/>
  <c r="H41" i="8"/>
  <c r="I41" i="8" s="1"/>
  <c r="N40" i="30"/>
  <c r="F43" i="8"/>
  <c r="G42" i="8"/>
  <c r="N41" i="12"/>
  <c r="N41" i="14"/>
  <c r="N41" i="29"/>
  <c r="N40" i="26"/>
  <c r="N41" i="21"/>
  <c r="N40" i="19"/>
  <c r="N41" i="11"/>
  <c r="G43" i="32"/>
  <c r="F44" i="32"/>
  <c r="H42" i="32"/>
  <c r="I42" i="32" s="1"/>
  <c r="J42" i="32"/>
  <c r="K42" i="32" s="1"/>
  <c r="L42" i="32"/>
  <c r="M42" i="32" s="1"/>
  <c r="N41" i="32"/>
  <c r="N42" i="31"/>
  <c r="G44" i="31"/>
  <c r="F45" i="31"/>
  <c r="G45" i="31" s="1"/>
  <c r="J43" i="31"/>
  <c r="K43" i="31" s="1"/>
  <c r="H43" i="31"/>
  <c r="I43" i="31" s="1"/>
  <c r="L43" i="31"/>
  <c r="M43" i="31" s="1"/>
  <c r="H41" i="30"/>
  <c r="I41" i="30" s="1"/>
  <c r="L41" i="30"/>
  <c r="M41" i="30" s="1"/>
  <c r="J41" i="30"/>
  <c r="K41" i="30" s="1"/>
  <c r="G42" i="30"/>
  <c r="F43" i="30"/>
  <c r="J42" i="29"/>
  <c r="K42" i="29" s="1"/>
  <c r="L42" i="29"/>
  <c r="M42" i="29" s="1"/>
  <c r="H42" i="29"/>
  <c r="I42" i="29" s="1"/>
  <c r="G43" i="29"/>
  <c r="F44" i="29"/>
  <c r="L42" i="28"/>
  <c r="M42" i="28" s="1"/>
  <c r="J42" i="28"/>
  <c r="K42" i="28" s="1"/>
  <c r="H42" i="28"/>
  <c r="I42" i="28" s="1"/>
  <c r="G43" i="28"/>
  <c r="F44" i="28"/>
  <c r="N41" i="28"/>
  <c r="L41" i="27"/>
  <c r="M41" i="27" s="1"/>
  <c r="J41" i="27"/>
  <c r="K41" i="27" s="1"/>
  <c r="H41" i="27"/>
  <c r="I41" i="27" s="1"/>
  <c r="G42" i="27"/>
  <c r="F43" i="27"/>
  <c r="N40" i="27"/>
  <c r="L41" i="26"/>
  <c r="M41" i="26" s="1"/>
  <c r="J41" i="26"/>
  <c r="K41" i="26" s="1"/>
  <c r="H41" i="26"/>
  <c r="I41" i="26" s="1"/>
  <c r="G42" i="26"/>
  <c r="F43" i="26"/>
  <c r="N42" i="25"/>
  <c r="J43" i="25"/>
  <c r="K43" i="25" s="1"/>
  <c r="H43" i="25"/>
  <c r="I43" i="25" s="1"/>
  <c r="L43" i="25"/>
  <c r="M43" i="25" s="1"/>
  <c r="G44" i="25"/>
  <c r="F45" i="25"/>
  <c r="G45" i="25" s="1"/>
  <c r="N42" i="24"/>
  <c r="J43" i="24"/>
  <c r="K43" i="24" s="1"/>
  <c r="L43" i="24"/>
  <c r="M43" i="24" s="1"/>
  <c r="H43" i="24"/>
  <c r="I43" i="24" s="1"/>
  <c r="G44" i="24"/>
  <c r="F45" i="24"/>
  <c r="G45" i="24" s="1"/>
  <c r="G43" i="23"/>
  <c r="F44" i="23"/>
  <c r="H42" i="23"/>
  <c r="I42" i="23" s="1"/>
  <c r="J42" i="23"/>
  <c r="K42" i="23" s="1"/>
  <c r="L42" i="23"/>
  <c r="M42" i="23" s="1"/>
  <c r="N41" i="23"/>
  <c r="L42" i="22"/>
  <c r="M42" i="22" s="1"/>
  <c r="J42" i="22"/>
  <c r="K42" i="22" s="1"/>
  <c r="H42" i="22"/>
  <c r="I42" i="22" s="1"/>
  <c r="G43" i="22"/>
  <c r="F44" i="22"/>
  <c r="N41" i="22"/>
  <c r="G43" i="21"/>
  <c r="F44" i="21"/>
  <c r="H42" i="21"/>
  <c r="I42" i="21" s="1"/>
  <c r="J42" i="21"/>
  <c r="K42" i="21" s="1"/>
  <c r="L42" i="21"/>
  <c r="M42" i="21" s="1"/>
  <c r="H41" i="20"/>
  <c r="I41" i="20" s="1"/>
  <c r="L41" i="20"/>
  <c r="M41" i="20" s="1"/>
  <c r="J41" i="20"/>
  <c r="K41" i="20" s="1"/>
  <c r="G42" i="20"/>
  <c r="F43" i="20"/>
  <c r="N40" i="20"/>
  <c r="L41" i="19"/>
  <c r="M41" i="19" s="1"/>
  <c r="J41" i="19"/>
  <c r="K41" i="19" s="1"/>
  <c r="H41" i="19"/>
  <c r="I41" i="19" s="1"/>
  <c r="G42" i="19"/>
  <c r="F43" i="19"/>
  <c r="L42" i="18"/>
  <c r="M42" i="18" s="1"/>
  <c r="J42" i="18"/>
  <c r="K42" i="18" s="1"/>
  <c r="H42" i="18"/>
  <c r="I42" i="18" s="1"/>
  <c r="G43" i="18"/>
  <c r="F44" i="18"/>
  <c r="N41" i="18"/>
  <c r="L41" i="17"/>
  <c r="M41" i="17" s="1"/>
  <c r="H41" i="17"/>
  <c r="I41" i="17" s="1"/>
  <c r="J41" i="17"/>
  <c r="K41" i="17" s="1"/>
  <c r="G42" i="17"/>
  <c r="F43" i="17"/>
  <c r="N42" i="16"/>
  <c r="G44" i="16"/>
  <c r="F45" i="16"/>
  <c r="G45" i="16" s="1"/>
  <c r="J43" i="16"/>
  <c r="K43" i="16" s="1"/>
  <c r="H43" i="16"/>
  <c r="I43" i="16" s="1"/>
  <c r="L43" i="16"/>
  <c r="M43" i="16" s="1"/>
  <c r="L42" i="15"/>
  <c r="M42" i="15" s="1"/>
  <c r="H42" i="15"/>
  <c r="I42" i="15" s="1"/>
  <c r="J42" i="15"/>
  <c r="K42" i="15" s="1"/>
  <c r="G43" i="15"/>
  <c r="F44" i="15"/>
  <c r="L42" i="14"/>
  <c r="M42" i="14" s="1"/>
  <c r="J42" i="14"/>
  <c r="K42" i="14" s="1"/>
  <c r="H42" i="14"/>
  <c r="I42" i="14" s="1"/>
  <c r="G43" i="14"/>
  <c r="F44" i="14"/>
  <c r="H42" i="13"/>
  <c r="I42" i="13" s="1"/>
  <c r="L42" i="13"/>
  <c r="M42" i="13" s="1"/>
  <c r="J42" i="13"/>
  <c r="K42" i="13" s="1"/>
  <c r="G43" i="13"/>
  <c r="F44" i="13"/>
  <c r="N41" i="13"/>
  <c r="G43" i="12"/>
  <c r="F44" i="12"/>
  <c r="H42" i="12"/>
  <c r="I42" i="12" s="1"/>
  <c r="L42" i="12"/>
  <c r="M42" i="12" s="1"/>
  <c r="J42" i="12"/>
  <c r="K42" i="12" s="1"/>
  <c r="G43" i="11"/>
  <c r="F44" i="11"/>
  <c r="H42" i="11"/>
  <c r="I42" i="11" s="1"/>
  <c r="L42" i="11"/>
  <c r="M42" i="11" s="1"/>
  <c r="J42" i="11"/>
  <c r="K42" i="11" s="1"/>
  <c r="L41" i="10"/>
  <c r="M41" i="10" s="1"/>
  <c r="H41" i="10"/>
  <c r="I41" i="10" s="1"/>
  <c r="J41" i="10"/>
  <c r="K41" i="10" s="1"/>
  <c r="G42" i="10"/>
  <c r="F43" i="10"/>
  <c r="N40" i="10"/>
  <c r="H45" i="7"/>
  <c r="I45" i="7" s="1"/>
  <c r="L45" i="7"/>
  <c r="M45" i="7" s="1"/>
  <c r="J45" i="7"/>
  <c r="K45" i="7" s="1"/>
  <c r="L44" i="7"/>
  <c r="M44" i="7" s="1"/>
  <c r="J44" i="7"/>
  <c r="K44" i="7" s="1"/>
  <c r="H44" i="7"/>
  <c r="I44" i="7" s="1"/>
  <c r="L41" i="9"/>
  <c r="M41" i="9" s="1"/>
  <c r="J41" i="9"/>
  <c r="K41" i="9" s="1"/>
  <c r="H41" i="9"/>
  <c r="I41" i="9" s="1"/>
  <c r="G42" i="9"/>
  <c r="F43" i="9"/>
  <c r="N42" i="14" l="1"/>
  <c r="N44" i="7"/>
  <c r="N42" i="18"/>
  <c r="N41" i="9"/>
  <c r="N41" i="19"/>
  <c r="J42" i="8"/>
  <c r="K42" i="8" s="1"/>
  <c r="H42" i="8"/>
  <c r="I42" i="8" s="1"/>
  <c r="L42" i="8"/>
  <c r="M42" i="8" s="1"/>
  <c r="F44" i="8"/>
  <c r="G43" i="8"/>
  <c r="N41" i="8"/>
  <c r="N43" i="24"/>
  <c r="N41" i="26"/>
  <c r="N42" i="29"/>
  <c r="N41" i="27"/>
  <c r="N42" i="12"/>
  <c r="N42" i="32"/>
  <c r="G44" i="32"/>
  <c r="F45" i="32"/>
  <c r="G45" i="32" s="1"/>
  <c r="J43" i="32"/>
  <c r="K43" i="32" s="1"/>
  <c r="H43" i="32"/>
  <c r="I43" i="32" s="1"/>
  <c r="L43" i="32"/>
  <c r="M43" i="32" s="1"/>
  <c r="N43" i="31"/>
  <c r="J45" i="31"/>
  <c r="K45" i="31" s="1"/>
  <c r="H45" i="31"/>
  <c r="I45" i="31" s="1"/>
  <c r="L45" i="31"/>
  <c r="M45" i="31" s="1"/>
  <c r="L44" i="31"/>
  <c r="M44" i="31" s="1"/>
  <c r="H44" i="31"/>
  <c r="I44" i="31" s="1"/>
  <c r="J44" i="31"/>
  <c r="K44" i="31" s="1"/>
  <c r="G43" i="30"/>
  <c r="F44" i="30"/>
  <c r="H42" i="30"/>
  <c r="I42" i="30" s="1"/>
  <c r="L42" i="30"/>
  <c r="M42" i="30" s="1"/>
  <c r="J42" i="30"/>
  <c r="K42" i="30" s="1"/>
  <c r="N41" i="30"/>
  <c r="G44" i="29"/>
  <c r="F45" i="29"/>
  <c r="G45" i="29" s="1"/>
  <c r="H43" i="29"/>
  <c r="I43" i="29" s="1"/>
  <c r="L43" i="29"/>
  <c r="M43" i="29" s="1"/>
  <c r="J43" i="29"/>
  <c r="K43" i="29" s="1"/>
  <c r="G44" i="28"/>
  <c r="F45" i="28"/>
  <c r="G45" i="28" s="1"/>
  <c r="H43" i="28"/>
  <c r="I43" i="28" s="1"/>
  <c r="L43" i="28"/>
  <c r="M43" i="28" s="1"/>
  <c r="J43" i="28"/>
  <c r="K43" i="28" s="1"/>
  <c r="N42" i="28"/>
  <c r="G43" i="27"/>
  <c r="F44" i="27"/>
  <c r="H42" i="27"/>
  <c r="I42" i="27" s="1"/>
  <c r="L42" i="27"/>
  <c r="M42" i="27" s="1"/>
  <c r="J42" i="27"/>
  <c r="K42" i="27" s="1"/>
  <c r="G43" i="26"/>
  <c r="F44" i="26"/>
  <c r="L42" i="26"/>
  <c r="M42" i="26" s="1"/>
  <c r="H42" i="26"/>
  <c r="I42" i="26" s="1"/>
  <c r="J42" i="26"/>
  <c r="K42" i="26" s="1"/>
  <c r="J45" i="25"/>
  <c r="K45" i="25" s="1"/>
  <c r="H45" i="25"/>
  <c r="I45" i="25" s="1"/>
  <c r="L45" i="25"/>
  <c r="M45" i="25" s="1"/>
  <c r="L44" i="25"/>
  <c r="M44" i="25" s="1"/>
  <c r="H44" i="25"/>
  <c r="I44" i="25" s="1"/>
  <c r="J44" i="25"/>
  <c r="K44" i="25" s="1"/>
  <c r="N43" i="25"/>
  <c r="J45" i="24"/>
  <c r="K45" i="24" s="1"/>
  <c r="H45" i="24"/>
  <c r="I45" i="24" s="1"/>
  <c r="L45" i="24"/>
  <c r="M45" i="24" s="1"/>
  <c r="L44" i="24"/>
  <c r="M44" i="24" s="1"/>
  <c r="H44" i="24"/>
  <c r="I44" i="24" s="1"/>
  <c r="J44" i="24"/>
  <c r="K44" i="24" s="1"/>
  <c r="N42" i="23"/>
  <c r="G44" i="23"/>
  <c r="F45" i="23"/>
  <c r="G45" i="23" s="1"/>
  <c r="J43" i="23"/>
  <c r="K43" i="23" s="1"/>
  <c r="H43" i="23"/>
  <c r="I43" i="23" s="1"/>
  <c r="L43" i="23"/>
  <c r="M43" i="23" s="1"/>
  <c r="G44" i="22"/>
  <c r="F45" i="22"/>
  <c r="G45" i="22" s="1"/>
  <c r="H43" i="22"/>
  <c r="I43" i="22" s="1"/>
  <c r="L43" i="22"/>
  <c r="M43" i="22" s="1"/>
  <c r="J43" i="22"/>
  <c r="K43" i="22" s="1"/>
  <c r="N42" i="22"/>
  <c r="N42" i="21"/>
  <c r="G44" i="21"/>
  <c r="F45" i="21"/>
  <c r="G45" i="21" s="1"/>
  <c r="J43" i="21"/>
  <c r="K43" i="21" s="1"/>
  <c r="H43" i="21"/>
  <c r="I43" i="21" s="1"/>
  <c r="L43" i="21"/>
  <c r="M43" i="21" s="1"/>
  <c r="G43" i="20"/>
  <c r="F44" i="20"/>
  <c r="H42" i="20"/>
  <c r="I42" i="20" s="1"/>
  <c r="J42" i="20"/>
  <c r="K42" i="20" s="1"/>
  <c r="L42" i="20"/>
  <c r="M42" i="20" s="1"/>
  <c r="N41" i="20"/>
  <c r="G43" i="19"/>
  <c r="F44" i="19"/>
  <c r="H42" i="19"/>
  <c r="I42" i="19" s="1"/>
  <c r="J42" i="19"/>
  <c r="K42" i="19" s="1"/>
  <c r="L42" i="19"/>
  <c r="M42" i="19" s="1"/>
  <c r="G44" i="18"/>
  <c r="F45" i="18"/>
  <c r="G45" i="18" s="1"/>
  <c r="L43" i="18"/>
  <c r="M43" i="18" s="1"/>
  <c r="H43" i="18"/>
  <c r="I43" i="18" s="1"/>
  <c r="J43" i="18"/>
  <c r="K43" i="18" s="1"/>
  <c r="G43" i="17"/>
  <c r="F44" i="17"/>
  <c r="H42" i="17"/>
  <c r="I42" i="17" s="1"/>
  <c r="J42" i="17"/>
  <c r="K42" i="17" s="1"/>
  <c r="L42" i="17"/>
  <c r="M42" i="17" s="1"/>
  <c r="N41" i="17"/>
  <c r="N43" i="16"/>
  <c r="L45" i="16"/>
  <c r="M45" i="16" s="1"/>
  <c r="J45" i="16"/>
  <c r="K45" i="16" s="1"/>
  <c r="H45" i="16"/>
  <c r="I45" i="16" s="1"/>
  <c r="L44" i="16"/>
  <c r="M44" i="16" s="1"/>
  <c r="J44" i="16"/>
  <c r="K44" i="16" s="1"/>
  <c r="H44" i="16"/>
  <c r="I44" i="16" s="1"/>
  <c r="G44" i="15"/>
  <c r="F45" i="15"/>
  <c r="G45" i="15" s="1"/>
  <c r="H43" i="15"/>
  <c r="I43" i="15" s="1"/>
  <c r="L43" i="15"/>
  <c r="M43" i="15" s="1"/>
  <c r="J43" i="15"/>
  <c r="K43" i="15" s="1"/>
  <c r="N42" i="15"/>
  <c r="G44" i="14"/>
  <c r="F45" i="14"/>
  <c r="G45" i="14" s="1"/>
  <c r="H43" i="14"/>
  <c r="I43" i="14" s="1"/>
  <c r="J43" i="14"/>
  <c r="K43" i="14" s="1"/>
  <c r="L43" i="14"/>
  <c r="M43" i="14" s="1"/>
  <c r="G44" i="13"/>
  <c r="F45" i="13"/>
  <c r="G45" i="13" s="1"/>
  <c r="H43" i="13"/>
  <c r="I43" i="13" s="1"/>
  <c r="L43" i="13"/>
  <c r="M43" i="13" s="1"/>
  <c r="J43" i="13"/>
  <c r="K43" i="13" s="1"/>
  <c r="N42" i="13"/>
  <c r="G44" i="12"/>
  <c r="F45" i="12"/>
  <c r="G45" i="12" s="1"/>
  <c r="J43" i="12"/>
  <c r="K43" i="12" s="1"/>
  <c r="H43" i="12"/>
  <c r="I43" i="12" s="1"/>
  <c r="L43" i="12"/>
  <c r="M43" i="12" s="1"/>
  <c r="N42" i="11"/>
  <c r="G44" i="11"/>
  <c r="F45" i="11"/>
  <c r="G45" i="11" s="1"/>
  <c r="J43" i="11"/>
  <c r="K43" i="11" s="1"/>
  <c r="H43" i="11"/>
  <c r="I43" i="11" s="1"/>
  <c r="L43" i="11"/>
  <c r="M43" i="11" s="1"/>
  <c r="G43" i="10"/>
  <c r="F44" i="10"/>
  <c r="H42" i="10"/>
  <c r="I42" i="10" s="1"/>
  <c r="L42" i="10"/>
  <c r="M42" i="10" s="1"/>
  <c r="J42" i="10"/>
  <c r="K42" i="10" s="1"/>
  <c r="N41" i="10"/>
  <c r="N45" i="7"/>
  <c r="G43" i="9"/>
  <c r="F44" i="9"/>
  <c r="H42" i="9"/>
  <c r="I42" i="9" s="1"/>
  <c r="L42" i="9"/>
  <c r="M42" i="9" s="1"/>
  <c r="J42" i="9"/>
  <c r="K42" i="9" s="1"/>
  <c r="N44" i="16" l="1"/>
  <c r="N47" i="7"/>
  <c r="N45" i="31"/>
  <c r="L43" i="8"/>
  <c r="M43" i="8" s="1"/>
  <c r="J43" i="8"/>
  <c r="K43" i="8" s="1"/>
  <c r="H43" i="8"/>
  <c r="I43" i="8" s="1"/>
  <c r="F45" i="8"/>
  <c r="G45" i="8" s="1"/>
  <c r="G44" i="8"/>
  <c r="N42" i="8"/>
  <c r="N44" i="25"/>
  <c r="N45" i="24"/>
  <c r="N42" i="17"/>
  <c r="N43" i="32"/>
  <c r="L45" i="32"/>
  <c r="M45" i="32" s="1"/>
  <c r="J45" i="32"/>
  <c r="K45" i="32" s="1"/>
  <c r="H45" i="32"/>
  <c r="I45" i="32" s="1"/>
  <c r="L44" i="32"/>
  <c r="M44" i="32" s="1"/>
  <c r="J44" i="32"/>
  <c r="K44" i="32" s="1"/>
  <c r="H44" i="32"/>
  <c r="I44" i="32" s="1"/>
  <c r="N44" i="31"/>
  <c r="N42" i="30"/>
  <c r="G44" i="30"/>
  <c r="F45" i="30"/>
  <c r="G45" i="30" s="1"/>
  <c r="J43" i="30"/>
  <c r="K43" i="30" s="1"/>
  <c r="H43" i="30"/>
  <c r="I43" i="30" s="1"/>
  <c r="L43" i="30"/>
  <c r="M43" i="30" s="1"/>
  <c r="N43" i="29"/>
  <c r="L45" i="29"/>
  <c r="M45" i="29" s="1"/>
  <c r="J45" i="29"/>
  <c r="K45" i="29" s="1"/>
  <c r="H45" i="29"/>
  <c r="I45" i="29" s="1"/>
  <c r="H44" i="29"/>
  <c r="I44" i="29" s="1"/>
  <c r="J44" i="29"/>
  <c r="K44" i="29" s="1"/>
  <c r="L44" i="29"/>
  <c r="M44" i="29" s="1"/>
  <c r="N43" i="28"/>
  <c r="L45" i="28"/>
  <c r="M45" i="28" s="1"/>
  <c r="J45" i="28"/>
  <c r="K45" i="28" s="1"/>
  <c r="H45" i="28"/>
  <c r="I45" i="28" s="1"/>
  <c r="J44" i="28"/>
  <c r="K44" i="28" s="1"/>
  <c r="H44" i="28"/>
  <c r="I44" i="28" s="1"/>
  <c r="L44" i="28"/>
  <c r="M44" i="28" s="1"/>
  <c r="N42" i="27"/>
  <c r="G44" i="27"/>
  <c r="F45" i="27"/>
  <c r="G45" i="27" s="1"/>
  <c r="J43" i="27"/>
  <c r="K43" i="27" s="1"/>
  <c r="H43" i="27"/>
  <c r="I43" i="27" s="1"/>
  <c r="L43" i="27"/>
  <c r="M43" i="27" s="1"/>
  <c r="N42" i="26"/>
  <c r="G44" i="26"/>
  <c r="F45" i="26"/>
  <c r="G45" i="26" s="1"/>
  <c r="H43" i="26"/>
  <c r="I43" i="26" s="1"/>
  <c r="J43" i="26"/>
  <c r="K43" i="26" s="1"/>
  <c r="L43" i="26"/>
  <c r="M43" i="26" s="1"/>
  <c r="N45" i="25"/>
  <c r="N44" i="24"/>
  <c r="N43" i="23"/>
  <c r="L45" i="23"/>
  <c r="M45" i="23" s="1"/>
  <c r="J45" i="23"/>
  <c r="K45" i="23" s="1"/>
  <c r="H45" i="23"/>
  <c r="I45" i="23" s="1"/>
  <c r="L44" i="23"/>
  <c r="M44" i="23" s="1"/>
  <c r="J44" i="23"/>
  <c r="K44" i="23" s="1"/>
  <c r="H44" i="23"/>
  <c r="I44" i="23" s="1"/>
  <c r="N43" i="22"/>
  <c r="L45" i="22"/>
  <c r="M45" i="22" s="1"/>
  <c r="J45" i="22"/>
  <c r="K45" i="22" s="1"/>
  <c r="H45" i="22"/>
  <c r="I45" i="22" s="1"/>
  <c r="J44" i="22"/>
  <c r="K44" i="22" s="1"/>
  <c r="H44" i="22"/>
  <c r="I44" i="22" s="1"/>
  <c r="L44" i="22"/>
  <c r="M44" i="22" s="1"/>
  <c r="N43" i="21"/>
  <c r="L45" i="21"/>
  <c r="M45" i="21" s="1"/>
  <c r="J45" i="21"/>
  <c r="K45" i="21" s="1"/>
  <c r="H45" i="21"/>
  <c r="I45" i="21" s="1"/>
  <c r="L44" i="21"/>
  <c r="M44" i="21" s="1"/>
  <c r="J44" i="21"/>
  <c r="K44" i="21" s="1"/>
  <c r="H44" i="21"/>
  <c r="I44" i="21" s="1"/>
  <c r="N42" i="20"/>
  <c r="G44" i="20"/>
  <c r="F45" i="20"/>
  <c r="G45" i="20" s="1"/>
  <c r="J43" i="20"/>
  <c r="K43" i="20" s="1"/>
  <c r="H43" i="20"/>
  <c r="I43" i="20" s="1"/>
  <c r="L43" i="20"/>
  <c r="M43" i="20" s="1"/>
  <c r="N42" i="19"/>
  <c r="G44" i="19"/>
  <c r="F45" i="19"/>
  <c r="G45" i="19" s="1"/>
  <c r="J43" i="19"/>
  <c r="K43" i="19" s="1"/>
  <c r="H43" i="19"/>
  <c r="I43" i="19" s="1"/>
  <c r="L43" i="19"/>
  <c r="M43" i="19" s="1"/>
  <c r="N43" i="18"/>
  <c r="L45" i="18"/>
  <c r="M45" i="18" s="1"/>
  <c r="J45" i="18"/>
  <c r="K45" i="18" s="1"/>
  <c r="H45" i="18"/>
  <c r="I45" i="18" s="1"/>
  <c r="H44" i="18"/>
  <c r="I44" i="18" s="1"/>
  <c r="J44" i="18"/>
  <c r="K44" i="18" s="1"/>
  <c r="L44" i="18"/>
  <c r="M44" i="18" s="1"/>
  <c r="G44" i="17"/>
  <c r="F45" i="17"/>
  <c r="G45" i="17" s="1"/>
  <c r="J43" i="17"/>
  <c r="K43" i="17" s="1"/>
  <c r="H43" i="17"/>
  <c r="I43" i="17" s="1"/>
  <c r="L43" i="17"/>
  <c r="M43" i="17" s="1"/>
  <c r="N45" i="16"/>
  <c r="N43" i="15"/>
  <c r="J45" i="15"/>
  <c r="K45" i="15" s="1"/>
  <c r="H45" i="15"/>
  <c r="I45" i="15" s="1"/>
  <c r="L45" i="15"/>
  <c r="M45" i="15" s="1"/>
  <c r="H44" i="15"/>
  <c r="I44" i="15" s="1"/>
  <c r="L44" i="15"/>
  <c r="M44" i="15" s="1"/>
  <c r="J44" i="15"/>
  <c r="K44" i="15" s="1"/>
  <c r="N43" i="14"/>
  <c r="L45" i="14"/>
  <c r="M45" i="14" s="1"/>
  <c r="J45" i="14"/>
  <c r="K45" i="14" s="1"/>
  <c r="H45" i="14"/>
  <c r="I45" i="14" s="1"/>
  <c r="J44" i="14"/>
  <c r="K44" i="14" s="1"/>
  <c r="H44" i="14"/>
  <c r="I44" i="14" s="1"/>
  <c r="L44" i="14"/>
  <c r="M44" i="14" s="1"/>
  <c r="N43" i="13"/>
  <c r="L45" i="13"/>
  <c r="M45" i="13" s="1"/>
  <c r="J45" i="13"/>
  <c r="K45" i="13" s="1"/>
  <c r="H45" i="13"/>
  <c r="I45" i="13" s="1"/>
  <c r="J44" i="13"/>
  <c r="K44" i="13" s="1"/>
  <c r="H44" i="13"/>
  <c r="I44" i="13" s="1"/>
  <c r="L44" i="13"/>
  <c r="M44" i="13" s="1"/>
  <c r="N43" i="12"/>
  <c r="L45" i="12"/>
  <c r="M45" i="12" s="1"/>
  <c r="J45" i="12"/>
  <c r="K45" i="12" s="1"/>
  <c r="H45" i="12"/>
  <c r="I45" i="12" s="1"/>
  <c r="L44" i="12"/>
  <c r="M44" i="12" s="1"/>
  <c r="J44" i="12"/>
  <c r="K44" i="12" s="1"/>
  <c r="H44" i="12"/>
  <c r="I44" i="12" s="1"/>
  <c r="N43" i="11"/>
  <c r="L45" i="11"/>
  <c r="M45" i="11" s="1"/>
  <c r="J45" i="11"/>
  <c r="K45" i="11" s="1"/>
  <c r="H45" i="11"/>
  <c r="I45" i="11" s="1"/>
  <c r="L44" i="11"/>
  <c r="M44" i="11" s="1"/>
  <c r="J44" i="11"/>
  <c r="K44" i="11" s="1"/>
  <c r="H44" i="11"/>
  <c r="I44" i="11" s="1"/>
  <c r="N42" i="10"/>
  <c r="G44" i="10"/>
  <c r="F45" i="10"/>
  <c r="G45" i="10" s="1"/>
  <c r="J43" i="10"/>
  <c r="K43" i="10" s="1"/>
  <c r="H43" i="10"/>
  <c r="I43" i="10" s="1"/>
  <c r="L43" i="10"/>
  <c r="M43" i="10" s="1"/>
  <c r="N42" i="9"/>
  <c r="G44" i="9"/>
  <c r="F45" i="9"/>
  <c r="G45" i="9" s="1"/>
  <c r="J43" i="9"/>
  <c r="K43" i="9" s="1"/>
  <c r="H43" i="9"/>
  <c r="I43" i="9" s="1"/>
  <c r="L43" i="9"/>
  <c r="M43" i="9" s="1"/>
  <c r="J5" i="4" l="1"/>
  <c r="P5" i="4"/>
  <c r="L5" i="4"/>
  <c r="N5" i="4"/>
  <c r="H5" i="4"/>
  <c r="N47" i="16"/>
  <c r="N47" i="25"/>
  <c r="N47" i="24"/>
  <c r="N45" i="23"/>
  <c r="N47" i="31"/>
  <c r="J44" i="8"/>
  <c r="K44" i="8" s="1"/>
  <c r="H44" i="8"/>
  <c r="I44" i="8" s="1"/>
  <c r="L44" i="8"/>
  <c r="M44" i="8" s="1"/>
  <c r="N44" i="32"/>
  <c r="L45" i="8"/>
  <c r="M45" i="8" s="1"/>
  <c r="H45" i="8"/>
  <c r="I45" i="8" s="1"/>
  <c r="J45" i="8"/>
  <c r="K45" i="8" s="1"/>
  <c r="N43" i="8"/>
  <c r="N45" i="22"/>
  <c r="N45" i="32"/>
  <c r="N44" i="21"/>
  <c r="N45" i="29"/>
  <c r="N44" i="23"/>
  <c r="N43" i="20"/>
  <c r="N45" i="18"/>
  <c r="N45" i="14"/>
  <c r="N45" i="13"/>
  <c r="N45" i="11"/>
  <c r="N44" i="11"/>
  <c r="N43" i="30"/>
  <c r="L45" i="30"/>
  <c r="M45" i="30" s="1"/>
  <c r="J45" i="30"/>
  <c r="K45" i="30" s="1"/>
  <c r="H45" i="30"/>
  <c r="I45" i="30" s="1"/>
  <c r="L44" i="30"/>
  <c r="M44" i="30" s="1"/>
  <c r="J44" i="30"/>
  <c r="K44" i="30" s="1"/>
  <c r="H44" i="30"/>
  <c r="I44" i="30" s="1"/>
  <c r="N44" i="29"/>
  <c r="N44" i="28"/>
  <c r="N45" i="28"/>
  <c r="N43" i="27"/>
  <c r="L45" i="27"/>
  <c r="M45" i="27" s="1"/>
  <c r="J45" i="27"/>
  <c r="K45" i="27" s="1"/>
  <c r="H45" i="27"/>
  <c r="I45" i="27" s="1"/>
  <c r="L44" i="27"/>
  <c r="M44" i="27" s="1"/>
  <c r="J44" i="27"/>
  <c r="K44" i="27" s="1"/>
  <c r="H44" i="27"/>
  <c r="I44" i="27" s="1"/>
  <c r="N43" i="26"/>
  <c r="L45" i="26"/>
  <c r="M45" i="26" s="1"/>
  <c r="J45" i="26"/>
  <c r="K45" i="26" s="1"/>
  <c r="H45" i="26"/>
  <c r="I45" i="26" s="1"/>
  <c r="J44" i="26"/>
  <c r="K44" i="26" s="1"/>
  <c r="H44" i="26"/>
  <c r="I44" i="26" s="1"/>
  <c r="L44" i="26"/>
  <c r="M44" i="26" s="1"/>
  <c r="N44" i="22"/>
  <c r="N45" i="21"/>
  <c r="L45" i="20"/>
  <c r="M45" i="20" s="1"/>
  <c r="J45" i="20"/>
  <c r="K45" i="20" s="1"/>
  <c r="H45" i="20"/>
  <c r="I45" i="20" s="1"/>
  <c r="L44" i="20"/>
  <c r="M44" i="20" s="1"/>
  <c r="J44" i="20"/>
  <c r="K44" i="20" s="1"/>
  <c r="H44" i="20"/>
  <c r="I44" i="20" s="1"/>
  <c r="N43" i="19"/>
  <c r="L45" i="19"/>
  <c r="M45" i="19" s="1"/>
  <c r="J45" i="19"/>
  <c r="K45" i="19" s="1"/>
  <c r="H45" i="19"/>
  <c r="I45" i="19" s="1"/>
  <c r="L44" i="19"/>
  <c r="M44" i="19" s="1"/>
  <c r="J44" i="19"/>
  <c r="K44" i="19" s="1"/>
  <c r="H44" i="19"/>
  <c r="I44" i="19" s="1"/>
  <c r="N44" i="18"/>
  <c r="N43" i="17"/>
  <c r="L45" i="17"/>
  <c r="M45" i="17" s="1"/>
  <c r="J45" i="17"/>
  <c r="K45" i="17" s="1"/>
  <c r="H45" i="17"/>
  <c r="I45" i="17" s="1"/>
  <c r="L44" i="17"/>
  <c r="M44" i="17" s="1"/>
  <c r="J44" i="17"/>
  <c r="K44" i="17" s="1"/>
  <c r="H44" i="17"/>
  <c r="I44" i="17" s="1"/>
  <c r="N44" i="15"/>
  <c r="N45" i="15"/>
  <c r="N44" i="14"/>
  <c r="N44" i="13"/>
  <c r="N44" i="12"/>
  <c r="N45" i="12"/>
  <c r="N43" i="10"/>
  <c r="L45" i="10"/>
  <c r="M45" i="10" s="1"/>
  <c r="J45" i="10"/>
  <c r="K45" i="10" s="1"/>
  <c r="H45" i="10"/>
  <c r="I45" i="10" s="1"/>
  <c r="L44" i="10"/>
  <c r="M44" i="10" s="1"/>
  <c r="J44" i="10"/>
  <c r="K44" i="10" s="1"/>
  <c r="H44" i="10"/>
  <c r="I44" i="10" s="1"/>
  <c r="N43" i="9"/>
  <c r="L45" i="9"/>
  <c r="M45" i="9" s="1"/>
  <c r="J45" i="9"/>
  <c r="K45" i="9" s="1"/>
  <c r="H45" i="9"/>
  <c r="I45" i="9" s="1"/>
  <c r="L44" i="9"/>
  <c r="M44" i="9" s="1"/>
  <c r="J44" i="9"/>
  <c r="K44" i="9" s="1"/>
  <c r="H44" i="9"/>
  <c r="I44" i="9" s="1"/>
  <c r="J20" i="4" l="1"/>
  <c r="N20" i="4"/>
  <c r="P20" i="4"/>
  <c r="L20" i="4"/>
  <c r="J27" i="4"/>
  <c r="P27" i="4"/>
  <c r="L27" i="4"/>
  <c r="N27" i="4"/>
  <c r="J21" i="4"/>
  <c r="P21" i="4"/>
  <c r="L21" i="4"/>
  <c r="N21" i="4"/>
  <c r="J12" i="4"/>
  <c r="L12" i="4"/>
  <c r="P12" i="4"/>
  <c r="N12" i="4"/>
  <c r="H20" i="4"/>
  <c r="H21" i="4"/>
  <c r="H12" i="4"/>
  <c r="H27" i="4"/>
  <c r="N47" i="12"/>
  <c r="N44" i="19"/>
  <c r="N47" i="32"/>
  <c r="N45" i="27"/>
  <c r="N47" i="28"/>
  <c r="N45" i="26"/>
  <c r="N47" i="29"/>
  <c r="N47" i="15"/>
  <c r="N47" i="22"/>
  <c r="N47" i="21"/>
  <c r="N47" i="11"/>
  <c r="N45" i="8"/>
  <c r="N45" i="19"/>
  <c r="N47" i="14"/>
  <c r="N47" i="18"/>
  <c r="N44" i="9"/>
  <c r="N47" i="23"/>
  <c r="N44" i="8"/>
  <c r="N45" i="20"/>
  <c r="N45" i="9"/>
  <c r="N45" i="30"/>
  <c r="N44" i="30"/>
  <c r="N44" i="27"/>
  <c r="N45" i="17"/>
  <c r="N44" i="17"/>
  <c r="N47" i="13"/>
  <c r="N44" i="10"/>
  <c r="N44" i="26"/>
  <c r="N44" i="20"/>
  <c r="N45" i="10"/>
  <c r="J7" i="4" l="1"/>
  <c r="P7" i="4"/>
  <c r="N7" i="4"/>
  <c r="L7" i="4"/>
  <c r="J17" i="4"/>
  <c r="L17" i="4"/>
  <c r="P17" i="4"/>
  <c r="N17" i="4"/>
  <c r="J9" i="4"/>
  <c r="N9" i="4"/>
  <c r="P9" i="4"/>
  <c r="L9" i="4"/>
  <c r="J18" i="4"/>
  <c r="L18" i="4"/>
  <c r="N18" i="4"/>
  <c r="P18" i="4"/>
  <c r="J28" i="4"/>
  <c r="N28" i="4"/>
  <c r="P28" i="4"/>
  <c r="L28" i="4"/>
  <c r="J14" i="4"/>
  <c r="N14" i="4"/>
  <c r="P14" i="4"/>
  <c r="L14" i="4"/>
  <c r="J25" i="4"/>
  <c r="N25" i="4"/>
  <c r="P25" i="4"/>
  <c r="L25" i="4"/>
  <c r="J8" i="4"/>
  <c r="P8" i="4"/>
  <c r="L8" i="4"/>
  <c r="N8" i="4"/>
  <c r="P19" i="4"/>
  <c r="N19" i="4"/>
  <c r="L19" i="4"/>
  <c r="J24" i="4"/>
  <c r="P24" i="4"/>
  <c r="L24" i="4"/>
  <c r="N24" i="4"/>
  <c r="H19" i="4"/>
  <c r="J19" i="4"/>
  <c r="N47" i="19"/>
  <c r="H15" i="4" s="1"/>
  <c r="H9" i="4"/>
  <c r="H7" i="4"/>
  <c r="H28" i="4"/>
  <c r="H18" i="4"/>
  <c r="H14" i="4"/>
  <c r="H8" i="4"/>
  <c r="H25" i="4"/>
  <c r="H17" i="4"/>
  <c r="H24" i="4"/>
  <c r="N47" i="8"/>
  <c r="H3" i="4" s="1"/>
  <c r="N47" i="26"/>
  <c r="N47" i="20"/>
  <c r="N47" i="30"/>
  <c r="N47" i="27"/>
  <c r="N47" i="10"/>
  <c r="N47" i="9"/>
  <c r="N47" i="17"/>
  <c r="J13" i="4" l="1"/>
  <c r="N13" i="4"/>
  <c r="P13" i="4"/>
  <c r="L13" i="4"/>
  <c r="J4" i="4"/>
  <c r="P4" i="4"/>
  <c r="N4" i="4"/>
  <c r="L4" i="4"/>
  <c r="J23" i="4"/>
  <c r="L23" i="4"/>
  <c r="N23" i="4"/>
  <c r="P23" i="4"/>
  <c r="J15" i="4"/>
  <c r="P15" i="4"/>
  <c r="N15" i="4"/>
  <c r="L15" i="4"/>
  <c r="J6" i="4"/>
  <c r="P6" i="4"/>
  <c r="L6" i="4"/>
  <c r="N6" i="4"/>
  <c r="J3" i="4"/>
  <c r="J35" i="4" s="1"/>
  <c r="N3" i="4"/>
  <c r="N35" i="4" s="1"/>
  <c r="L3" i="4"/>
  <c r="P3" i="4"/>
  <c r="J16" i="4"/>
  <c r="N16" i="4"/>
  <c r="P16" i="4"/>
  <c r="L16" i="4"/>
  <c r="J26" i="4"/>
  <c r="P26" i="4"/>
  <c r="N26" i="4"/>
  <c r="L26" i="4"/>
  <c r="J10" i="4"/>
  <c r="L10" i="4"/>
  <c r="P10" i="4"/>
  <c r="N10" i="4"/>
  <c r="J22" i="4"/>
  <c r="P22" i="4"/>
  <c r="L22" i="4"/>
  <c r="N22" i="4"/>
  <c r="J11" i="4"/>
  <c r="L11" i="4"/>
  <c r="N11" i="4"/>
  <c r="P11" i="4"/>
  <c r="H10" i="4"/>
  <c r="H22" i="4"/>
  <c r="H11" i="4"/>
  <c r="H6" i="4"/>
  <c r="H4" i="4"/>
  <c r="H23" i="4"/>
  <c r="H16" i="4"/>
  <c r="H13" i="4"/>
  <c r="H26" i="4"/>
  <c r="H35" i="4" l="1"/>
  <c r="P35" i="4"/>
  <c r="L35" i="4"/>
  <c r="R35" i="4" l="1"/>
</calcChain>
</file>

<file path=xl/sharedStrings.xml><?xml version="1.0" encoding="utf-8"?>
<sst xmlns="http://schemas.openxmlformats.org/spreadsheetml/2006/main" count="2268" uniqueCount="136">
  <si>
    <t>HP Rotor</t>
  </si>
  <si>
    <t>Over speed trip stub shaft</t>
  </si>
  <si>
    <t>Replacement steam inlet sleeves (HP &amp; IP)</t>
  </si>
  <si>
    <t>HP Inner casing</t>
  </si>
  <si>
    <t xml:space="preserve">HP Diaphragms </t>
  </si>
  <si>
    <t>IP Rotor</t>
  </si>
  <si>
    <t>IP Inner casing</t>
  </si>
  <si>
    <t>IP Nozzle</t>
  </si>
  <si>
    <t>IP Diaphragms</t>
  </si>
  <si>
    <t>LP Rotor</t>
  </si>
  <si>
    <t>BFPT Rotor</t>
  </si>
  <si>
    <t>BFPT Diaphragms</t>
  </si>
  <si>
    <t>NRV Disc Arm</t>
  </si>
  <si>
    <t>SANDWICH PLATES</t>
  </si>
  <si>
    <t>OSM Coupling Work</t>
  </si>
  <si>
    <t>Generator Rotor</t>
  </si>
  <si>
    <t>Generator Stator</t>
  </si>
  <si>
    <t>Generator Main Exciter Rotor</t>
  </si>
  <si>
    <t>Generator PMG Rotor</t>
  </si>
  <si>
    <t xml:space="preserve">Pre-assembly   Arnot / Kriel - HP  </t>
  </si>
  <si>
    <t>Pre-assembly MAN (Lethabo/ Matla/ Matimba) - HP</t>
  </si>
  <si>
    <t>Pre-assembly MAN (Lethabo/ Matla/ Matimba) - IP</t>
  </si>
  <si>
    <t>Pre-assembly Siemens (Kendal) HP</t>
  </si>
  <si>
    <t>Pre-assembly Siemens (Kendal) IP</t>
  </si>
  <si>
    <t>Item No</t>
  </si>
  <si>
    <t>Total</t>
  </si>
  <si>
    <t xml:space="preserve">Skill Description </t>
  </si>
  <si>
    <t xml:space="preserve">Rate (Day Shift) </t>
  </si>
  <si>
    <t xml:space="preserve">Rate (Night Shift) </t>
  </si>
  <si>
    <t xml:space="preserve">Overtime Rate </t>
  </si>
  <si>
    <t xml:space="preserve">Sunday Rate </t>
  </si>
  <si>
    <t xml:space="preserve">Public Holiday Rate </t>
  </si>
  <si>
    <t xml:space="preserve">Stand by allowance </t>
  </si>
  <si>
    <t>Accomodation Rate per Day</t>
  </si>
  <si>
    <t xml:space="preserve">Medicals Lump Sum / each </t>
  </si>
  <si>
    <t>PPE Lump Sum/ each</t>
  </si>
  <si>
    <t>Flights</t>
  </si>
  <si>
    <t>Diagnosis / Field Generator Engineer</t>
  </si>
  <si>
    <t xml:space="preserve">Quality Technician </t>
  </si>
  <si>
    <t xml:space="preserve">Project Technician </t>
  </si>
  <si>
    <t>Project Planner</t>
  </si>
  <si>
    <t>Expeditor</t>
  </si>
  <si>
    <t>Artisan Fitter</t>
  </si>
  <si>
    <t xml:space="preserve">Generator Supervisor </t>
  </si>
  <si>
    <t xml:space="preserve">Turbine Supervisor </t>
  </si>
  <si>
    <t xml:space="preserve">Artisan Mill-wright </t>
  </si>
  <si>
    <t>Artisan Rigger</t>
  </si>
  <si>
    <t>Artisan Winder</t>
  </si>
  <si>
    <t>Clerk</t>
  </si>
  <si>
    <t>Heavy Duty driver</t>
  </si>
  <si>
    <t>Crane Driver</t>
  </si>
  <si>
    <t>Sandblaster</t>
  </si>
  <si>
    <t>Storeman</t>
  </si>
  <si>
    <t>Utilityman</t>
  </si>
  <si>
    <t>General worker</t>
  </si>
  <si>
    <t>NDT Level 3 Practitioners</t>
  </si>
  <si>
    <t>NDT Level 2 Technicians</t>
  </si>
  <si>
    <t>Quality Controller / Assurance</t>
  </si>
  <si>
    <t>Mechanical / Electrical  Engineer</t>
  </si>
  <si>
    <t>Balance Specialist</t>
  </si>
  <si>
    <t>Artisan Electricians</t>
  </si>
  <si>
    <t>Artisan Machinist</t>
  </si>
  <si>
    <t>CNC Programmer /Setter/Operator</t>
  </si>
  <si>
    <t>Artisan Boilermaker</t>
  </si>
  <si>
    <t>Artisan Welder</t>
  </si>
  <si>
    <t xml:space="preserve"> RESOURCES</t>
  </si>
  <si>
    <t>STANDARD RESOURCES</t>
  </si>
  <si>
    <t>Supervisor</t>
  </si>
  <si>
    <t>Artisan</t>
  </si>
  <si>
    <t>L/M Machining</t>
  </si>
  <si>
    <t>NDT</t>
  </si>
  <si>
    <t>Technicians</t>
  </si>
  <si>
    <t>Balancing</t>
  </si>
  <si>
    <t>Welding</t>
  </si>
  <si>
    <t>GENERATOR</t>
  </si>
  <si>
    <t>Sandblasting</t>
  </si>
  <si>
    <t>SUPPORT STAFF</t>
  </si>
  <si>
    <t>Engineer</t>
  </si>
  <si>
    <t>Technician</t>
  </si>
  <si>
    <t>Planner</t>
  </si>
  <si>
    <t>Quality Technician</t>
  </si>
  <si>
    <t>Quality Inspector</t>
  </si>
  <si>
    <t>Rigger</t>
  </si>
  <si>
    <t>Cleaner</t>
  </si>
  <si>
    <t>Rigger Assistant</t>
  </si>
  <si>
    <t>Fitting</t>
  </si>
  <si>
    <t>H / Machining</t>
  </si>
  <si>
    <t>Bearing &amp; On-site Machining</t>
  </si>
  <si>
    <t>WORK CENTRE</t>
  </si>
  <si>
    <t>Pre-assembly GEC (Majuba/ Tutuka/ Duvha) - HP</t>
  </si>
  <si>
    <t>Pre-assembly GEC (Majuba/ Tutuka/ Duvha) - IP</t>
  </si>
  <si>
    <t>Duration
(Days)</t>
  </si>
  <si>
    <t>Number of Resources Required (Define Labour - under each Component Tab)</t>
  </si>
  <si>
    <t xml:space="preserve">COMMENTS: </t>
  </si>
  <si>
    <t>Number of Resources as per quote</t>
  </si>
  <si>
    <t>Total Component Cost</t>
  </si>
  <si>
    <t>QUOTED RESOURCES</t>
  </si>
  <si>
    <r>
      <t>Vehicle Hire Per day (</t>
    </r>
    <r>
      <rPr>
        <b/>
        <sz val="9"/>
        <color theme="1"/>
        <rFont val="Calibri"/>
        <family val="2"/>
        <scheme val="minor"/>
      </rPr>
      <t>Inclusive of Fuel cost</t>
    </r>
    <r>
      <rPr>
        <b/>
        <sz val="11"/>
        <color theme="1"/>
        <rFont val="Calibri"/>
        <family val="2"/>
        <scheme val="minor"/>
      </rPr>
      <t>)</t>
    </r>
  </si>
  <si>
    <t>Rate</t>
  </si>
  <si>
    <t>Day</t>
  </si>
  <si>
    <t xml:space="preserve">NT </t>
  </si>
  <si>
    <t>OT</t>
  </si>
  <si>
    <t>DT</t>
  </si>
  <si>
    <t>week</t>
  </si>
  <si>
    <t>cost</t>
  </si>
  <si>
    <t>International resources</t>
  </si>
  <si>
    <t>TFA</t>
  </si>
  <si>
    <t>Specialist</t>
  </si>
  <si>
    <t>Bladder</t>
  </si>
  <si>
    <t>Armature Winder</t>
  </si>
  <si>
    <t>No vehicle -  Fuel per Km</t>
  </si>
  <si>
    <t>Living Out Allowance</t>
  </si>
  <si>
    <t>special medical/ international</t>
  </si>
  <si>
    <t>Visa</t>
  </si>
  <si>
    <t>Vehicle Hire Per day (Inclusive of Fuel cost)</t>
  </si>
  <si>
    <t>Project Manager</t>
  </si>
  <si>
    <t>Spares Co-ordinator</t>
  </si>
  <si>
    <t>Safety Officer</t>
  </si>
  <si>
    <t>Safety Coach</t>
  </si>
  <si>
    <t>Access Controller</t>
  </si>
  <si>
    <t>Forklift driver</t>
  </si>
  <si>
    <t>Bolt heat operator</t>
  </si>
  <si>
    <t>Small component inspector</t>
  </si>
  <si>
    <t>Component  machining off site</t>
  </si>
  <si>
    <t>TFA Support</t>
  </si>
  <si>
    <t>Winder support</t>
  </si>
  <si>
    <t>Specialist support</t>
  </si>
  <si>
    <t>Blading support</t>
  </si>
  <si>
    <t>Number per year</t>
  </si>
  <si>
    <t>Technical Field Advisor Support</t>
  </si>
  <si>
    <t>Total for year 2026 -27</t>
  </si>
  <si>
    <t>Total for year 2027 -28</t>
  </si>
  <si>
    <t>Total for year 2028 -29</t>
  </si>
  <si>
    <t>Total for year 2029 -30</t>
  </si>
  <si>
    <t>Total for year 2030 -31</t>
  </si>
  <si>
    <t>Component / Internation resource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</si>
</sst>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&quot;#,##0;[Red]\-&quot;R&quot;#,##0"/>
    <numFmt numFmtId="44" formatCode="_-&quot;R&quot;* #,##0.00_-;\-&quot;R&quot;* #,##0.00_-;_-&quot;R&quot;* &quot;-&quot;??_-;_-@_-"/>
    <numFmt numFmtId="164" formatCode="_ &quot;R&quot;\ * #,##0.00_ ;_ &quot;R&quot;\ * \-#,##0.00_ ;_ &quot;R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2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vertical="top" wrapText="1"/>
    </xf>
    <xf numFmtId="0" fontId="0" fillId="0" borderId="1" xfId="0" applyBorder="1"/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2" borderId="1" xfId="0" applyFill="1" applyBorder="1"/>
    <xf numFmtId="0" fontId="3" fillId="2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/>
    <xf numFmtId="164" fontId="4" fillId="0" borderId="1" xfId="0" applyNumberFormat="1" applyFont="1" applyBorder="1"/>
    <xf numFmtId="2" fontId="4" fillId="0" borderId="1" xfId="0" applyNumberFormat="1" applyFont="1" applyBorder="1"/>
    <xf numFmtId="0" fontId="0" fillId="8" borderId="10" xfId="0" applyFill="1" applyBorder="1"/>
    <xf numFmtId="0" fontId="0" fillId="0" borderId="0" xfId="0" applyAlignment="1">
      <alignment horizontal="left" vertical="top"/>
    </xf>
    <xf numFmtId="0" fontId="6" fillId="0" borderId="0" xfId="0" applyFont="1"/>
    <xf numFmtId="0" fontId="5" fillId="0" borderId="0" xfId="0" applyFont="1" applyAlignment="1">
      <alignment vertical="center" textRotation="255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textRotation="255" wrapText="1"/>
    </xf>
    <xf numFmtId="0" fontId="0" fillId="0" borderId="0" xfId="0" applyAlignment="1">
      <alignment horizontal="center" vertical="center"/>
    </xf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6" xfId="0" applyBorder="1"/>
    <xf numFmtId="0" fontId="0" fillId="4" borderId="10" xfId="0" applyFill="1" applyBorder="1"/>
    <xf numFmtId="0" fontId="0" fillId="7" borderId="6" xfId="0" applyFill="1" applyBorder="1"/>
    <xf numFmtId="0" fontId="0" fillId="0" borderId="15" xfId="0" applyBorder="1"/>
    <xf numFmtId="0" fontId="0" fillId="8" borderId="9" xfId="0" applyFill="1" applyBorder="1"/>
    <xf numFmtId="0" fontId="0" fillId="8" borderId="11" xfId="0" applyFill="1" applyBorder="1"/>
    <xf numFmtId="0" fontId="5" fillId="0" borderId="19" xfId="0" applyFont="1" applyBorder="1" applyAlignment="1">
      <alignment horizontal="center" vertical="center" wrapText="1"/>
    </xf>
    <xf numFmtId="0" fontId="6" fillId="8" borderId="1" xfId="0" applyFont="1" applyFill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4" borderId="9" xfId="0" applyFill="1" applyBorder="1"/>
    <xf numFmtId="0" fontId="0" fillId="4" borderId="11" xfId="0" applyFill="1" applyBorder="1"/>
    <xf numFmtId="0" fontId="0" fillId="6" borderId="18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6" borderId="2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/>
    <xf numFmtId="0" fontId="0" fillId="0" borderId="1" xfId="0" applyBorder="1" applyAlignment="1">
      <alignment horizontal="left" vertical="center" wrapText="1"/>
    </xf>
    <xf numFmtId="0" fontId="0" fillId="0" borderId="4" xfId="0" applyBorder="1"/>
    <xf numFmtId="0" fontId="0" fillId="0" borderId="3" xfId="0" applyBorder="1"/>
    <xf numFmtId="0" fontId="0" fillId="2" borderId="2" xfId="0" applyFill="1" applyBorder="1"/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2" fontId="0" fillId="0" borderId="0" xfId="0" applyNumberFormat="1"/>
    <xf numFmtId="4" fontId="0" fillId="0" borderId="0" xfId="0" applyNumberFormat="1"/>
    <xf numFmtId="0" fontId="0" fillId="0" borderId="1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" xfId="0" applyNumberFormat="1" applyBorder="1"/>
    <xf numFmtId="0" fontId="0" fillId="8" borderId="12" xfId="0" applyFill="1" applyBorder="1"/>
    <xf numFmtId="0" fontId="0" fillId="0" borderId="22" xfId="0" applyBorder="1" applyAlignment="1">
      <alignment horizontal="center"/>
    </xf>
    <xf numFmtId="2" fontId="0" fillId="0" borderId="30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2" fontId="0" fillId="0" borderId="31" xfId="0" applyNumberFormat="1" applyBorder="1"/>
    <xf numFmtId="2" fontId="0" fillId="0" borderId="34" xfId="0" applyNumberFormat="1" applyBorder="1"/>
    <xf numFmtId="0" fontId="0" fillId="6" borderId="15" xfId="0" applyFill="1" applyBorder="1" applyAlignment="1">
      <alignment horizontal="center" vertical="center"/>
    </xf>
    <xf numFmtId="2" fontId="0" fillId="0" borderId="2" xfId="0" applyNumberFormat="1" applyBorder="1"/>
    <xf numFmtId="0" fontId="0" fillId="0" borderId="22" xfId="0" applyBorder="1"/>
    <xf numFmtId="0" fontId="5" fillId="0" borderId="2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0" fillId="0" borderId="29" xfId="0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6" fontId="0" fillId="0" borderId="0" xfId="0" applyNumberFormat="1"/>
    <xf numFmtId="2" fontId="0" fillId="0" borderId="32" xfId="0" applyNumberFormat="1" applyBorder="1"/>
    <xf numFmtId="2" fontId="0" fillId="0" borderId="33" xfId="0" applyNumberFormat="1" applyBorder="1"/>
    <xf numFmtId="2" fontId="0" fillId="0" borderId="35" xfId="0" applyNumberFormat="1" applyBorder="1"/>
    <xf numFmtId="2" fontId="0" fillId="0" borderId="40" xfId="0" applyNumberFormat="1" applyBorder="1"/>
    <xf numFmtId="2" fontId="0" fillId="0" borderId="42" xfId="0" applyNumberFormat="1" applyBorder="1"/>
    <xf numFmtId="2" fontId="0" fillId="0" borderId="43" xfId="0" applyNumberFormat="1" applyBorder="1"/>
    <xf numFmtId="2" fontId="0" fillId="0" borderId="44" xfId="0" applyNumberFormat="1" applyBorder="1"/>
    <xf numFmtId="2" fontId="0" fillId="0" borderId="45" xfId="0" applyNumberFormat="1" applyBorder="1"/>
    <xf numFmtId="2" fontId="0" fillId="0" borderId="46" xfId="0" applyNumberFormat="1" applyBorder="1"/>
    <xf numFmtId="2" fontId="0" fillId="0" borderId="26" xfId="0" applyNumberFormat="1" applyBorder="1"/>
    <xf numFmtId="0" fontId="0" fillId="0" borderId="47" xfId="0" applyBorder="1"/>
    <xf numFmtId="0" fontId="0" fillId="0" borderId="32" xfId="0" applyBorder="1" applyAlignment="1">
      <alignment horizontal="center"/>
    </xf>
    <xf numFmtId="0" fontId="0" fillId="0" borderId="48" xfId="0" applyBorder="1"/>
    <xf numFmtId="0" fontId="0" fillId="0" borderId="33" xfId="0" applyBorder="1" applyAlignment="1">
      <alignment horizontal="center"/>
    </xf>
    <xf numFmtId="0" fontId="0" fillId="0" borderId="49" xfId="0" applyBorder="1"/>
    <xf numFmtId="0" fontId="0" fillId="0" borderId="35" xfId="0" applyBorder="1" applyAlignment="1">
      <alignment horizontal="center"/>
    </xf>
    <xf numFmtId="0" fontId="2" fillId="3" borderId="42" xfId="0" applyFont="1" applyFill="1" applyBorder="1" applyAlignment="1">
      <alignment vertical="top" wrapText="1"/>
    </xf>
    <xf numFmtId="164" fontId="4" fillId="0" borderId="30" xfId="0" applyNumberFormat="1" applyFont="1" applyBorder="1"/>
    <xf numFmtId="0" fontId="0" fillId="5" borderId="1" xfId="0" applyFill="1" applyBorder="1"/>
    <xf numFmtId="1" fontId="0" fillId="0" borderId="36" xfId="0" applyNumberFormat="1" applyBorder="1"/>
    <xf numFmtId="1" fontId="0" fillId="0" borderId="3" xfId="0" applyNumberFormat="1" applyBorder="1"/>
    <xf numFmtId="1" fontId="0" fillId="0" borderId="37" xfId="0" applyNumberFormat="1" applyBorder="1"/>
    <xf numFmtId="1" fontId="0" fillId="0" borderId="4" xfId="0" applyNumberFormat="1" applyBorder="1"/>
    <xf numFmtId="1" fontId="0" fillId="0" borderId="38" xfId="0" applyNumberFormat="1" applyBorder="1"/>
    <xf numFmtId="1" fontId="0" fillId="0" borderId="41" xfId="0" applyNumberFormat="1" applyBorder="1"/>
    <xf numFmtId="1" fontId="0" fillId="0" borderId="50" xfId="0" applyNumberFormat="1" applyBorder="1"/>
    <xf numFmtId="1" fontId="0" fillId="0" borderId="48" xfId="0" applyNumberFormat="1" applyBorder="1"/>
    <xf numFmtId="1" fontId="0" fillId="0" borderId="51" xfId="0" applyNumberFormat="1" applyBorder="1"/>
    <xf numFmtId="2" fontId="0" fillId="0" borderId="52" xfId="0" applyNumberFormat="1" applyBorder="1"/>
    <xf numFmtId="2" fontId="0" fillId="0" borderId="53" xfId="0" applyNumberFormat="1" applyBorder="1"/>
    <xf numFmtId="2" fontId="0" fillId="0" borderId="39" xfId="0" applyNumberFormat="1" applyBorder="1"/>
    <xf numFmtId="0" fontId="0" fillId="9" borderId="6" xfId="0" applyFill="1" applyBorder="1"/>
    <xf numFmtId="0" fontId="0" fillId="9" borderId="6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9" borderId="3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34" xfId="0" applyFill="1" applyBorder="1" applyAlignment="1">
      <alignment horizontal="center" vertical="center"/>
    </xf>
    <xf numFmtId="0" fontId="0" fillId="9" borderId="54" xfId="0" applyFill="1" applyBorder="1" applyAlignment="1">
      <alignment horizontal="center" vertical="center"/>
    </xf>
    <xf numFmtId="2" fontId="5" fillId="0" borderId="29" xfId="0" applyNumberFormat="1" applyFont="1" applyBorder="1" applyAlignment="1">
      <alignment horizontal="center" vertical="center" wrapText="1"/>
    </xf>
    <xf numFmtId="2" fontId="5" fillId="0" borderId="23" xfId="0" applyNumberFormat="1" applyFont="1" applyBorder="1" applyAlignment="1">
      <alignment horizontal="center" vertical="center" wrapText="1"/>
    </xf>
    <xf numFmtId="2" fontId="0" fillId="0" borderId="29" xfId="0" applyNumberFormat="1" applyBorder="1"/>
    <xf numFmtId="4" fontId="0" fillId="0" borderId="31" xfId="0" applyNumberFormat="1" applyBorder="1"/>
    <xf numFmtId="4" fontId="0" fillId="0" borderId="32" xfId="0" applyNumberFormat="1" applyBorder="1"/>
    <xf numFmtId="4" fontId="0" fillId="0" borderId="1" xfId="0" applyNumberFormat="1" applyBorder="1"/>
    <xf numFmtId="4" fontId="0" fillId="0" borderId="33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0" xfId="0" applyNumberFormat="1" applyBorder="1"/>
    <xf numFmtId="4" fontId="0" fillId="0" borderId="2" xfId="0" applyNumberFormat="1" applyBorder="1"/>
    <xf numFmtId="4" fontId="0" fillId="0" borderId="39" xfId="0" applyNumberFormat="1" applyBorder="1"/>
    <xf numFmtId="4" fontId="0" fillId="0" borderId="40" xfId="0" applyNumberFormat="1" applyBorder="1"/>
    <xf numFmtId="4" fontId="0" fillId="0" borderId="52" xfId="0" applyNumberFormat="1" applyBorder="1"/>
    <xf numFmtId="4" fontId="0" fillId="0" borderId="53" xfId="0" applyNumberFormat="1" applyBorder="1"/>
    <xf numFmtId="4" fontId="5" fillId="0" borderId="29" xfId="0" applyNumberFormat="1" applyFont="1" applyBorder="1" applyAlignment="1">
      <alignment horizontal="center" vertical="center" wrapText="1"/>
    </xf>
    <xf numFmtId="4" fontId="5" fillId="0" borderId="23" xfId="0" applyNumberFormat="1" applyFont="1" applyBorder="1" applyAlignment="1">
      <alignment horizontal="center" vertical="center" wrapText="1"/>
    </xf>
    <xf numFmtId="4" fontId="0" fillId="0" borderId="29" xfId="0" applyNumberFormat="1" applyBorder="1"/>
    <xf numFmtId="4" fontId="0" fillId="0" borderId="36" xfId="0" applyNumberFormat="1" applyBorder="1"/>
    <xf numFmtId="4" fontId="0" fillId="0" borderId="3" xfId="0" applyNumberFormat="1" applyBorder="1"/>
    <xf numFmtId="4" fontId="0" fillId="0" borderId="50" xfId="0" applyNumberFormat="1" applyBorder="1"/>
    <xf numFmtId="4" fontId="0" fillId="0" borderId="48" xfId="0" applyNumberFormat="1" applyBorder="1"/>
    <xf numFmtId="4" fontId="0" fillId="0" borderId="4" xfId="0" applyNumberFormat="1" applyBorder="1"/>
    <xf numFmtId="4" fontId="0" fillId="0" borderId="37" xfId="0" applyNumberFormat="1" applyBorder="1"/>
    <xf numFmtId="4" fontId="0" fillId="0" borderId="38" xfId="0" applyNumberFormat="1" applyBorder="1"/>
    <xf numFmtId="4" fontId="0" fillId="0" borderId="51" xfId="0" applyNumberFormat="1" applyBorder="1"/>
    <xf numFmtId="0" fontId="0" fillId="9" borderId="15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3" borderId="0" xfId="0" applyFont="1" applyFill="1" applyAlignment="1">
      <alignment vertical="top" wrapText="1"/>
    </xf>
    <xf numFmtId="0" fontId="8" fillId="0" borderId="0" xfId="0" applyFont="1" applyAlignment="1">
      <alignment horizontal="center"/>
    </xf>
    <xf numFmtId="0" fontId="0" fillId="10" borderId="0" xfId="0" applyFill="1"/>
    <xf numFmtId="0" fontId="2" fillId="10" borderId="0" xfId="0" applyFont="1" applyFill="1"/>
    <xf numFmtId="0" fontId="0" fillId="0" borderId="31" xfId="0" applyBorder="1" applyAlignment="1">
      <alignment horizontal="center" vertical="center"/>
    </xf>
    <xf numFmtId="2" fontId="0" fillId="0" borderId="56" xfId="0" applyNumberFormat="1" applyBorder="1"/>
    <xf numFmtId="2" fontId="0" fillId="0" borderId="55" xfId="0" applyNumberFormat="1" applyBorder="1"/>
    <xf numFmtId="2" fontId="0" fillId="0" borderId="57" xfId="0" applyNumberFormat="1" applyBorder="1"/>
    <xf numFmtId="2" fontId="0" fillId="0" borderId="58" xfId="0" applyNumberFormat="1" applyBorder="1"/>
    <xf numFmtId="0" fontId="0" fillId="0" borderId="34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42" xfId="0" applyBorder="1"/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3" borderId="2" xfId="0" applyFont="1" applyFill="1" applyBorder="1" applyAlignment="1">
      <alignment horizontal="center" vertical="top" wrapText="1"/>
    </xf>
    <xf numFmtId="0" fontId="0" fillId="10" borderId="1" xfId="0" applyFill="1" applyBorder="1"/>
    <xf numFmtId="0" fontId="2" fillId="10" borderId="1" xfId="0" applyFont="1" applyFill="1" applyBorder="1"/>
    <xf numFmtId="0" fontId="8" fillId="0" borderId="19" xfId="0" applyFont="1" applyBorder="1"/>
    <xf numFmtId="0" fontId="8" fillId="0" borderId="24" xfId="0" applyFont="1" applyBorder="1"/>
    <xf numFmtId="0" fontId="0" fillId="0" borderId="25" xfId="0" applyBorder="1"/>
    <xf numFmtId="0" fontId="0" fillId="0" borderId="20" xfId="0" applyBorder="1"/>
    <xf numFmtId="0" fontId="0" fillId="0" borderId="26" xfId="0" applyBorder="1"/>
    <xf numFmtId="0" fontId="6" fillId="0" borderId="20" xfId="0" applyFont="1" applyBorder="1"/>
    <xf numFmtId="0" fontId="6" fillId="0" borderId="21" xfId="0" applyFont="1" applyBorder="1"/>
    <xf numFmtId="0" fontId="0" fillId="0" borderId="27" xfId="0" applyBorder="1"/>
    <xf numFmtId="0" fontId="0" fillId="0" borderId="28" xfId="0" applyBorder="1"/>
    <xf numFmtId="2" fontId="0" fillId="0" borderId="25" xfId="0" applyNumberFormat="1" applyBorder="1"/>
    <xf numFmtId="2" fontId="0" fillId="0" borderId="28" xfId="0" applyNumberFormat="1" applyBorder="1"/>
    <xf numFmtId="44" fontId="0" fillId="0" borderId="1" xfId="0" applyNumberFormat="1" applyBorder="1" applyAlignment="1">
      <alignment horizontal="center"/>
    </xf>
    <xf numFmtId="44" fontId="0" fillId="0" borderId="0" xfId="0" applyNumberFormat="1"/>
    <xf numFmtId="44" fontId="0" fillId="0" borderId="0" xfId="0" applyNumberFormat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0" borderId="1" xfId="0" applyFont="1" applyBorder="1"/>
    <xf numFmtId="0" fontId="11" fillId="0" borderId="1" xfId="0" applyFont="1" applyBorder="1" applyAlignment="1">
      <alignment vertical="center"/>
    </xf>
    <xf numFmtId="44" fontId="4" fillId="0" borderId="1" xfId="0" applyNumberFormat="1" applyFont="1" applyBorder="1"/>
    <xf numFmtId="0" fontId="10" fillId="0" borderId="19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textRotation="255" wrapText="1"/>
    </xf>
    <xf numFmtId="0" fontId="5" fillId="5" borderId="20" xfId="0" applyFont="1" applyFill="1" applyBorder="1" applyAlignment="1">
      <alignment horizontal="center" vertical="center" textRotation="255" wrapText="1"/>
    </xf>
    <xf numFmtId="0" fontId="5" fillId="5" borderId="21" xfId="0" applyFont="1" applyFill="1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440A-61CC-4A75-A395-923D74197206}">
  <dimension ref="A1:Q44"/>
  <sheetViews>
    <sheetView workbookViewId="0">
      <selection activeCell="C31" sqref="C31:Q43"/>
    </sheetView>
  </sheetViews>
  <sheetFormatPr defaultRowHeight="14.5" x14ac:dyDescent="0.35"/>
  <cols>
    <col min="2" max="2" width="34.90625" customWidth="1"/>
    <col min="3" max="4" width="12.36328125" bestFit="1" customWidth="1"/>
    <col min="5" max="7" width="11.90625" bestFit="1" customWidth="1"/>
    <col min="8" max="8" width="14.36328125" customWidth="1"/>
    <col min="9" max="9" width="21" customWidth="1"/>
    <col min="10" max="10" width="16.90625" customWidth="1"/>
    <col min="11" max="11" width="12" customWidth="1"/>
    <col min="12" max="12" width="11.6328125" customWidth="1"/>
    <col min="13" max="13" width="11.36328125" customWidth="1"/>
    <col min="15" max="15" width="13.453125" customWidth="1"/>
    <col min="16" max="16" width="12.6328125" customWidth="1"/>
    <col min="17" max="17" width="11.90625" bestFit="1" customWidth="1"/>
  </cols>
  <sheetData>
    <row r="1" spans="1:17" ht="58" x14ac:dyDescent="0.35">
      <c r="A1" s="57" t="s">
        <v>24</v>
      </c>
      <c r="B1" s="58" t="s">
        <v>26</v>
      </c>
      <c r="C1" s="58" t="s">
        <v>27</v>
      </c>
      <c r="D1" s="58" t="s">
        <v>28</v>
      </c>
      <c r="E1" s="58" t="s">
        <v>29</v>
      </c>
      <c r="F1" s="58" t="s">
        <v>30</v>
      </c>
      <c r="G1" s="58" t="s">
        <v>31</v>
      </c>
      <c r="H1" s="58" t="s">
        <v>32</v>
      </c>
      <c r="I1" s="58" t="s">
        <v>111</v>
      </c>
      <c r="J1" s="58" t="s">
        <v>33</v>
      </c>
      <c r="K1" s="58" t="s">
        <v>34</v>
      </c>
      <c r="L1" s="58" t="s">
        <v>35</v>
      </c>
      <c r="M1" s="58" t="s">
        <v>114</v>
      </c>
      <c r="N1" s="58" t="s">
        <v>110</v>
      </c>
      <c r="O1" s="58" t="s">
        <v>36</v>
      </c>
      <c r="P1" s="58" t="s">
        <v>113</v>
      </c>
      <c r="Q1" s="58" t="s">
        <v>112</v>
      </c>
    </row>
    <row r="2" spans="1:17" x14ac:dyDescent="0.3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35">
      <c r="A3" s="50">
        <v>1</v>
      </c>
      <c r="B3" s="51" t="s">
        <v>37</v>
      </c>
      <c r="C3" s="10">
        <f>'Rates 2'!C3*1.15</f>
        <v>754.72349039999995</v>
      </c>
      <c r="D3" s="10">
        <f>'Rates 2'!D3*1.15</f>
        <v>830.1958394400001</v>
      </c>
      <c r="E3" s="10">
        <f>'Rates 2'!E3*1.15</f>
        <v>1132.0852355999998</v>
      </c>
      <c r="F3" s="10">
        <f>'Rates 2'!F3*1.15</f>
        <v>1509.4469807999999</v>
      </c>
      <c r="G3" s="10">
        <f>'Rates 2'!G3*1.15</f>
        <v>1509.4469807999999</v>
      </c>
      <c r="H3" s="10">
        <f>'Rates 2'!H3*1.15</f>
        <v>144.36179999999999</v>
      </c>
      <c r="I3" s="10">
        <f>'Rates 2'!I3*1.15</f>
        <v>372.93464999999998</v>
      </c>
      <c r="J3" s="10">
        <f>'Rates 2'!J3*1.15</f>
        <v>974.44214999999997</v>
      </c>
      <c r="K3" s="10">
        <f>'Rates 2'!K3*1.15</f>
        <v>1804.5225</v>
      </c>
      <c r="L3" s="10">
        <f>'Rates 2'!L3*1.15</f>
        <v>1804.5225</v>
      </c>
      <c r="M3" s="10">
        <f>'Rates 2'!M3*1.15</f>
        <v>781.95974999999999</v>
      </c>
      <c r="N3" s="10">
        <f>'Rates 2'!N3*1.15</f>
        <v>4.8120599999999998</v>
      </c>
      <c r="O3" s="10">
        <f>'Rates 2'!O3*1.15</f>
        <v>12030.15</v>
      </c>
      <c r="P3" s="10">
        <f>'Rates 2'!P3*1.15</f>
        <v>7218.09</v>
      </c>
      <c r="Q3" s="10">
        <f>'Rates 2'!Q3*1.15</f>
        <v>6015.0749999999998</v>
      </c>
    </row>
    <row r="4" spans="1:17" x14ac:dyDescent="0.35">
      <c r="A4" s="50">
        <v>2</v>
      </c>
      <c r="B4" s="3" t="s">
        <v>58</v>
      </c>
      <c r="C4" s="10">
        <f>'Rates 2'!C4*1.15</f>
        <v>754.72349039999995</v>
      </c>
      <c r="D4" s="10">
        <f>'Rates 2'!D4*1.15</f>
        <v>830.1958394400001</v>
      </c>
      <c r="E4" s="10">
        <f>'Rates 2'!E4*1.15</f>
        <v>1132.0852355999998</v>
      </c>
      <c r="F4" s="10">
        <f>'Rates 2'!F4*1.15</f>
        <v>1509.4469807999999</v>
      </c>
      <c r="G4" s="10">
        <f>'Rates 2'!G4*1.15</f>
        <v>1509.4469807999999</v>
      </c>
      <c r="H4" s="10">
        <f>'Rates 2'!H4*1.15</f>
        <v>144.36179999999999</v>
      </c>
      <c r="I4" s="10">
        <f>'Rates 2'!I4*1.15</f>
        <v>372.93464999999998</v>
      </c>
      <c r="J4" s="10">
        <f>'Rates 2'!J4*1.15</f>
        <v>974.44214999999997</v>
      </c>
      <c r="K4" s="10">
        <f>'Rates 2'!K4*1.15</f>
        <v>1804.5225</v>
      </c>
      <c r="L4" s="10">
        <f>'Rates 2'!L4*1.15</f>
        <v>1804.5225</v>
      </c>
      <c r="M4" s="10">
        <f>'Rates 2'!M4*1.15</f>
        <v>781.95974999999999</v>
      </c>
      <c r="N4" s="10">
        <f>'Rates 2'!N4*1.15</f>
        <v>4.8120599999999998</v>
      </c>
      <c r="O4" s="10">
        <f>'Rates 2'!O4*1.15</f>
        <v>12030.15</v>
      </c>
      <c r="P4" s="10">
        <f>'Rates 2'!P4*1.15</f>
        <v>7218.09</v>
      </c>
      <c r="Q4" s="10">
        <f>'Rates 2'!Q4*1.15</f>
        <v>6015.0749999999998</v>
      </c>
    </row>
    <row r="5" spans="1:17" x14ac:dyDescent="0.35">
      <c r="A5" s="50">
        <v>3</v>
      </c>
      <c r="B5" s="52" t="s">
        <v>59</v>
      </c>
      <c r="C5" s="10">
        <f>'Rates 2'!C5*1.15</f>
        <v>1323.3164999999999</v>
      </c>
      <c r="D5" s="10">
        <f>'Rates 2'!D5*1.15</f>
        <v>1455.6481499999998</v>
      </c>
      <c r="E5" s="10">
        <f>'Rates 2'!E5*1.15</f>
        <v>1984.9747499999999</v>
      </c>
      <c r="F5" s="10">
        <f>'Rates 2'!F5*1.15</f>
        <v>2646.6329999999998</v>
      </c>
      <c r="G5" s="10">
        <f>'Rates 2'!G5*1.15</f>
        <v>2646.6329999999998</v>
      </c>
      <c r="H5" s="10">
        <f>'Rates 2'!H5*1.15</f>
        <v>144.36179999999999</v>
      </c>
      <c r="I5" s="10">
        <f>'Rates 2'!I5*1.15</f>
        <v>372.93464999999998</v>
      </c>
      <c r="J5" s="10">
        <f>'Rates 2'!J5*1.15</f>
        <v>974.44214999999997</v>
      </c>
      <c r="K5" s="10">
        <f>'Rates 2'!K5*1.15</f>
        <v>1804.5225</v>
      </c>
      <c r="L5" s="10">
        <f>'Rates 2'!L5*1.15</f>
        <v>1804.5225</v>
      </c>
      <c r="M5" s="10">
        <f>'Rates 2'!M5*1.15</f>
        <v>781.95974999999999</v>
      </c>
      <c r="N5" s="10">
        <f>'Rates 2'!N5*1.15</f>
        <v>4.8120599999999998</v>
      </c>
      <c r="O5" s="10">
        <f>'Rates 2'!O5*1.15</f>
        <v>12030.15</v>
      </c>
      <c r="P5" s="10">
        <f>'Rates 2'!P5*1.15</f>
        <v>7218.09</v>
      </c>
      <c r="Q5" s="10">
        <f>'Rates 2'!Q5*1.15</f>
        <v>6015.0749999999998</v>
      </c>
    </row>
    <row r="6" spans="1:17" x14ac:dyDescent="0.35">
      <c r="A6" s="50">
        <v>4</v>
      </c>
      <c r="B6" s="52" t="s">
        <v>55</v>
      </c>
      <c r="C6" s="10">
        <f>'Rates 2'!C6*1.15</f>
        <v>372.93464999999998</v>
      </c>
      <c r="D6" s="10">
        <f>'Rates 2'!D6*1.15</f>
        <v>410.22811499999995</v>
      </c>
      <c r="E6" s="10">
        <f>'Rates 2'!E6*1.15</f>
        <v>559.40197499999999</v>
      </c>
      <c r="F6" s="10">
        <f>'Rates 2'!F6*1.15</f>
        <v>745.86929999999995</v>
      </c>
      <c r="G6" s="10">
        <f>'Rates 2'!G6*1.15</f>
        <v>745.86929999999995</v>
      </c>
      <c r="H6" s="10">
        <f>'Rates 2'!H6*1.15</f>
        <v>144.36179999999999</v>
      </c>
      <c r="I6" s="10">
        <f>'Rates 2'!I6*1.15</f>
        <v>372.93464999999998</v>
      </c>
      <c r="J6" s="10">
        <f>'Rates 2'!J6*1.15</f>
        <v>974.44214999999997</v>
      </c>
      <c r="K6" s="10">
        <f>'Rates 2'!K6*1.15</f>
        <v>1804.5225</v>
      </c>
      <c r="L6" s="10">
        <f>'Rates 2'!L6*1.15</f>
        <v>1804.5225</v>
      </c>
      <c r="M6" s="10">
        <f>'Rates 2'!M6*1.15</f>
        <v>781.95974999999999</v>
      </c>
      <c r="N6" s="10">
        <f>'Rates 2'!N6*1.15</f>
        <v>4.8120599999999998</v>
      </c>
      <c r="O6" s="10">
        <f>'Rates 2'!O6*1.15</f>
        <v>12030.15</v>
      </c>
      <c r="P6" s="10">
        <f>'Rates 2'!P6*1.15</f>
        <v>7218.09</v>
      </c>
      <c r="Q6" s="10">
        <f>'Rates 2'!Q6*1.15</f>
        <v>6015.0749999999998</v>
      </c>
    </row>
    <row r="7" spans="1:17" x14ac:dyDescent="0.35">
      <c r="A7" s="50">
        <v>5</v>
      </c>
      <c r="B7" s="53" t="s">
        <v>56</v>
      </c>
      <c r="C7" s="10">
        <f>'Rates 2'!C7*1.15</f>
        <v>336.8442</v>
      </c>
      <c r="D7" s="10">
        <f>'Rates 2'!D7*1.15</f>
        <v>370.52861999999999</v>
      </c>
      <c r="E7" s="10">
        <f>'Rates 2'!E7*1.15</f>
        <v>505.2663</v>
      </c>
      <c r="F7" s="10">
        <f>'Rates 2'!F7*1.15</f>
        <v>673.6884</v>
      </c>
      <c r="G7" s="10">
        <f>'Rates 2'!G7*1.15</f>
        <v>673.6884</v>
      </c>
      <c r="H7" s="10">
        <f>'Rates 2'!H7*1.15</f>
        <v>144.36179999999999</v>
      </c>
      <c r="I7" s="10">
        <f>'Rates 2'!I7*1.15</f>
        <v>372.93464999999998</v>
      </c>
      <c r="J7" s="10">
        <f>'Rates 2'!J7*1.15</f>
        <v>974.44214999999997</v>
      </c>
      <c r="K7" s="10">
        <f>'Rates 2'!K7*1.15</f>
        <v>1804.5225</v>
      </c>
      <c r="L7" s="10">
        <f>'Rates 2'!L7*1.15</f>
        <v>1804.5225</v>
      </c>
      <c r="M7" s="10">
        <f>'Rates 2'!M7*1.15</f>
        <v>781.95974999999999</v>
      </c>
      <c r="N7" s="10">
        <f>'Rates 2'!N7*1.15</f>
        <v>4.8120599999999998</v>
      </c>
      <c r="O7" s="10">
        <f>'Rates 2'!O7*1.15</f>
        <v>12030.15</v>
      </c>
      <c r="P7" s="10">
        <f>'Rates 2'!P7*1.15</f>
        <v>7218.09</v>
      </c>
      <c r="Q7" s="10">
        <f>'Rates 2'!Q7*1.15</f>
        <v>6015.0749999999998</v>
      </c>
    </row>
    <row r="8" spans="1:17" x14ac:dyDescent="0.35">
      <c r="A8" s="50">
        <v>6</v>
      </c>
      <c r="B8" s="3" t="s">
        <v>38</v>
      </c>
      <c r="C8" s="10">
        <f>'Rates 2'!C8*1.15</f>
        <v>342.42618959999999</v>
      </c>
      <c r="D8" s="10">
        <f>'Rates 2'!D8*1.15</f>
        <v>376.66880855999995</v>
      </c>
      <c r="E8" s="10">
        <f>'Rates 2'!E8*1.15</f>
        <v>513.63928439999995</v>
      </c>
      <c r="F8" s="10">
        <f>'Rates 2'!F8*1.15</f>
        <v>684.85237919999997</v>
      </c>
      <c r="G8" s="10">
        <f>'Rates 2'!G8*1.15</f>
        <v>684.85237919999997</v>
      </c>
      <c r="H8" s="10">
        <f>'Rates 2'!H8*1.15</f>
        <v>144.36179999999999</v>
      </c>
      <c r="I8" s="10">
        <f>'Rates 2'!I8*1.15</f>
        <v>372.93464999999998</v>
      </c>
      <c r="J8" s="10">
        <f>'Rates 2'!J8*1.15</f>
        <v>974.44214999999997</v>
      </c>
      <c r="K8" s="10">
        <f>'Rates 2'!K8*1.15</f>
        <v>1804.5225</v>
      </c>
      <c r="L8" s="10">
        <f>'Rates 2'!L8*1.15</f>
        <v>1804.5225</v>
      </c>
      <c r="M8" s="10">
        <f>'Rates 2'!M8*1.15</f>
        <v>781.95974999999999</v>
      </c>
      <c r="N8" s="10">
        <f>'Rates 2'!N8*1.15</f>
        <v>4.8120599999999998</v>
      </c>
      <c r="O8" s="10">
        <f>'Rates 2'!O8*1.15</f>
        <v>12030.15</v>
      </c>
      <c r="P8" s="10">
        <f>'Rates 2'!P8*1.15</f>
        <v>7218.09</v>
      </c>
      <c r="Q8" s="10">
        <f>'Rates 2'!Q8*1.15</f>
        <v>6015.0749999999998</v>
      </c>
    </row>
    <row r="9" spans="1:17" x14ac:dyDescent="0.35">
      <c r="A9" s="50">
        <v>7</v>
      </c>
      <c r="B9" s="3" t="s">
        <v>39</v>
      </c>
      <c r="C9" s="10">
        <f>'Rates 2'!C9*1.15</f>
        <v>342.42618959999999</v>
      </c>
      <c r="D9" s="10">
        <f>'Rates 2'!D9*1.15</f>
        <v>376.66880855999995</v>
      </c>
      <c r="E9" s="10">
        <f>'Rates 2'!E9*1.15</f>
        <v>513.63928439999995</v>
      </c>
      <c r="F9" s="10">
        <f>'Rates 2'!F9*1.15</f>
        <v>684.85237919999997</v>
      </c>
      <c r="G9" s="10">
        <f>'Rates 2'!G9*1.15</f>
        <v>684.85237919999997</v>
      </c>
      <c r="H9" s="10">
        <f>'Rates 2'!H9*1.15</f>
        <v>144.36179999999999</v>
      </c>
      <c r="I9" s="10">
        <f>'Rates 2'!I9*1.15</f>
        <v>372.93464999999998</v>
      </c>
      <c r="J9" s="10">
        <f>'Rates 2'!J9*1.15</f>
        <v>974.44214999999997</v>
      </c>
      <c r="K9" s="10">
        <f>'Rates 2'!K9*1.15</f>
        <v>1804.5225</v>
      </c>
      <c r="L9" s="10">
        <f>'Rates 2'!L9*1.15</f>
        <v>1804.5225</v>
      </c>
      <c r="M9" s="10">
        <f>'Rates 2'!M9*1.15</f>
        <v>781.95974999999999</v>
      </c>
      <c r="N9" s="10">
        <f>'Rates 2'!N9*1.15</f>
        <v>4.8120599999999998</v>
      </c>
      <c r="O9" s="10">
        <f>'Rates 2'!O9*1.15</f>
        <v>12030.15</v>
      </c>
      <c r="P9" s="10">
        <f>'Rates 2'!P9*1.15</f>
        <v>7218.09</v>
      </c>
      <c r="Q9" s="10">
        <f>'Rates 2'!Q9*1.15</f>
        <v>6015.0749999999998</v>
      </c>
    </row>
    <row r="10" spans="1:17" x14ac:dyDescent="0.35">
      <c r="A10" s="50">
        <v>8</v>
      </c>
      <c r="B10" s="3" t="s">
        <v>40</v>
      </c>
      <c r="C10" s="10">
        <f>'Rates 2'!C10*1.15</f>
        <v>275.05734960000001</v>
      </c>
      <c r="D10" s="10">
        <f>'Rates 2'!D10*1.15</f>
        <v>302.56308456000005</v>
      </c>
      <c r="E10" s="10">
        <f>'Rates 2'!E10*1.15</f>
        <v>412.58602439999993</v>
      </c>
      <c r="F10" s="10">
        <f>'Rates 2'!F10*1.15</f>
        <v>550.11469920000002</v>
      </c>
      <c r="G10" s="10">
        <f>'Rates 2'!G10*1.15</f>
        <v>550.11469920000002</v>
      </c>
      <c r="H10" s="10">
        <f>'Rates 2'!H10*1.15</f>
        <v>144.36179999999999</v>
      </c>
      <c r="I10" s="10">
        <f>'Rates 2'!I10*1.15</f>
        <v>372.93464999999998</v>
      </c>
      <c r="J10" s="10">
        <f>'Rates 2'!J10*1.15</f>
        <v>974.44214999999997</v>
      </c>
      <c r="K10" s="10">
        <f>'Rates 2'!K10*1.15</f>
        <v>1804.5225</v>
      </c>
      <c r="L10" s="10">
        <f>'Rates 2'!L10*1.15</f>
        <v>1804.5225</v>
      </c>
      <c r="M10" s="10">
        <f>'Rates 2'!M10*1.15</f>
        <v>781.95974999999999</v>
      </c>
      <c r="N10" s="10">
        <f>'Rates 2'!N10*1.15</f>
        <v>4.8120599999999998</v>
      </c>
      <c r="O10" s="10">
        <f>'Rates 2'!O10*1.15</f>
        <v>12030.15</v>
      </c>
      <c r="P10" s="10">
        <f>'Rates 2'!P10*1.15</f>
        <v>7218.09</v>
      </c>
      <c r="Q10" s="10">
        <f>'Rates 2'!Q10*1.15</f>
        <v>6015.0749999999998</v>
      </c>
    </row>
    <row r="11" spans="1:17" x14ac:dyDescent="0.35">
      <c r="A11" s="50">
        <v>9</v>
      </c>
      <c r="B11" s="3" t="s">
        <v>57</v>
      </c>
      <c r="C11" s="10">
        <f>'Rates 2'!C11*1.15</f>
        <v>276.40472639999996</v>
      </c>
      <c r="D11" s="10">
        <f>'Rates 2'!D11*1.15</f>
        <v>304.04519904</v>
      </c>
      <c r="E11" s="10">
        <f>'Rates 2'!E11*1.15</f>
        <v>414.60708959999994</v>
      </c>
      <c r="F11" s="10">
        <f>'Rates 2'!F11*1.15</f>
        <v>552.80945279999992</v>
      </c>
      <c r="G11" s="10">
        <f>'Rates 2'!G11*1.15</f>
        <v>552.80945279999992</v>
      </c>
      <c r="H11" s="10">
        <f>'Rates 2'!H11*1.15</f>
        <v>144.36179999999999</v>
      </c>
      <c r="I11" s="10">
        <f>'Rates 2'!I11*1.15</f>
        <v>372.93464999999998</v>
      </c>
      <c r="J11" s="10">
        <f>'Rates 2'!J11*1.15</f>
        <v>974.44214999999997</v>
      </c>
      <c r="K11" s="10">
        <f>'Rates 2'!K11*1.15</f>
        <v>1804.5225</v>
      </c>
      <c r="L11" s="10">
        <f>'Rates 2'!L11*1.15</f>
        <v>1804.5225</v>
      </c>
      <c r="M11" s="10">
        <f>'Rates 2'!M11*1.15</f>
        <v>781.95974999999999</v>
      </c>
      <c r="N11" s="10">
        <f>'Rates 2'!N11*1.15</f>
        <v>4.8120599999999998</v>
      </c>
      <c r="O11" s="10">
        <f>'Rates 2'!O11*1.15</f>
        <v>12030.15</v>
      </c>
      <c r="P11" s="10">
        <f>'Rates 2'!P11*1.15</f>
        <v>7218.09</v>
      </c>
      <c r="Q11" s="10">
        <f>'Rates 2'!Q11*1.15</f>
        <v>6015.0749999999998</v>
      </c>
    </row>
    <row r="12" spans="1:17" x14ac:dyDescent="0.35">
      <c r="A12" s="50">
        <v>10</v>
      </c>
      <c r="B12" s="3" t="s">
        <v>41</v>
      </c>
      <c r="C12" s="10">
        <f>'Rates 2'!C12*1.15</f>
        <v>261.41515949999996</v>
      </c>
      <c r="D12" s="10">
        <f>'Rates 2'!D12*1.15</f>
        <v>287.55667545</v>
      </c>
      <c r="E12" s="10">
        <f>'Rates 2'!E12*1.15</f>
        <v>392.12273925000005</v>
      </c>
      <c r="F12" s="10">
        <f>'Rates 2'!F12*1.15</f>
        <v>522.83031899999992</v>
      </c>
      <c r="G12" s="10">
        <f>'Rates 2'!G12*1.15</f>
        <v>522.83031899999992</v>
      </c>
      <c r="H12" s="10">
        <f>'Rates 2'!H12*1.15</f>
        <v>144.36179999999999</v>
      </c>
      <c r="I12" s="10">
        <f>'Rates 2'!I12*1.15</f>
        <v>372.93464999999998</v>
      </c>
      <c r="J12" s="10">
        <f>'Rates 2'!J12*1.15</f>
        <v>974.44214999999997</v>
      </c>
      <c r="K12" s="10">
        <f>'Rates 2'!K12*1.15</f>
        <v>1804.5225</v>
      </c>
      <c r="L12" s="10">
        <f>'Rates 2'!L12*1.15</f>
        <v>1804.5225</v>
      </c>
      <c r="M12" s="10">
        <f>'Rates 2'!M12*1.15</f>
        <v>781.95974999999999</v>
      </c>
      <c r="N12" s="10">
        <f>'Rates 2'!N12*1.15</f>
        <v>4.8120599999999998</v>
      </c>
      <c r="O12" s="10">
        <f>'Rates 2'!O12*1.15</f>
        <v>12030.15</v>
      </c>
      <c r="P12" s="10">
        <f>'Rates 2'!P12*1.15</f>
        <v>7218.09</v>
      </c>
      <c r="Q12" s="10">
        <f>'Rates 2'!Q12*1.15</f>
        <v>6015.0749999999998</v>
      </c>
    </row>
    <row r="13" spans="1:17" x14ac:dyDescent="0.35">
      <c r="A13" s="50">
        <v>11</v>
      </c>
      <c r="B13" s="3" t="s">
        <v>60</v>
      </c>
      <c r="C13" s="10">
        <f>'Rates 2'!C13*1.15</f>
        <v>237.33079919999997</v>
      </c>
      <c r="D13" s="10">
        <f>'Rates 2'!D13*1.15</f>
        <v>261.06387911999997</v>
      </c>
      <c r="E13" s="10">
        <f>'Rates 2'!E13*1.15</f>
        <v>355.9961988</v>
      </c>
      <c r="F13" s="10">
        <f>'Rates 2'!F13*1.15</f>
        <v>474.66159839999995</v>
      </c>
      <c r="G13" s="10">
        <f>'Rates 2'!G13*1.15</f>
        <v>474.66159839999995</v>
      </c>
      <c r="H13" s="10">
        <f>'Rates 2'!H13*1.15</f>
        <v>144.36179999999999</v>
      </c>
      <c r="I13" s="10">
        <f>'Rates 2'!I13*1.15</f>
        <v>372.93464999999998</v>
      </c>
      <c r="J13" s="10">
        <f>'Rates 2'!J13*1.15</f>
        <v>974.44214999999997</v>
      </c>
      <c r="K13" s="10">
        <f>'Rates 2'!K13*1.15</f>
        <v>1804.5225</v>
      </c>
      <c r="L13" s="10">
        <f>'Rates 2'!L13*1.15</f>
        <v>1804.5225</v>
      </c>
      <c r="M13" s="10">
        <f>'Rates 2'!M13*1.15</f>
        <v>781.95974999999999</v>
      </c>
      <c r="N13" s="10">
        <f>'Rates 2'!N13*1.15</f>
        <v>4.8120599999999998</v>
      </c>
      <c r="O13" s="10">
        <f>'Rates 2'!O13*1.15</f>
        <v>12030.15</v>
      </c>
      <c r="P13" s="10">
        <f>'Rates 2'!P13*1.15</f>
        <v>7218.09</v>
      </c>
      <c r="Q13" s="10">
        <f>'Rates 2'!Q13*1.15</f>
        <v>6015.0749999999998</v>
      </c>
    </row>
    <row r="14" spans="1:17" x14ac:dyDescent="0.35">
      <c r="A14" s="50">
        <v>12</v>
      </c>
      <c r="B14" s="3" t="s">
        <v>42</v>
      </c>
      <c r="C14" s="10">
        <f>'Rates 2'!C14*1.15</f>
        <v>237.33079919999997</v>
      </c>
      <c r="D14" s="10">
        <f>'Rates 2'!D14*1.15</f>
        <v>261.06387911999997</v>
      </c>
      <c r="E14" s="10">
        <f>'Rates 2'!E14*1.15</f>
        <v>355.9961988</v>
      </c>
      <c r="F14" s="10">
        <f>'Rates 2'!F14*1.15</f>
        <v>474.66159839999995</v>
      </c>
      <c r="G14" s="10">
        <f>'Rates 2'!G14*1.15</f>
        <v>474.66159839999995</v>
      </c>
      <c r="H14" s="10">
        <f>'Rates 2'!H14*1.15</f>
        <v>144.36179999999999</v>
      </c>
      <c r="I14" s="10">
        <f>'Rates 2'!I14*1.15</f>
        <v>372.93464999999998</v>
      </c>
      <c r="J14" s="10">
        <f>'Rates 2'!J14*1.15</f>
        <v>974.44214999999997</v>
      </c>
      <c r="K14" s="10">
        <f>'Rates 2'!K14*1.15</f>
        <v>1804.5225</v>
      </c>
      <c r="L14" s="10">
        <f>'Rates 2'!L14*1.15</f>
        <v>1804.5225</v>
      </c>
      <c r="M14" s="10">
        <f>'Rates 2'!M14*1.15</f>
        <v>781.95974999999999</v>
      </c>
      <c r="N14" s="10">
        <f>'Rates 2'!N14*1.15</f>
        <v>4.8120599999999998</v>
      </c>
      <c r="O14" s="10">
        <f>'Rates 2'!O14*1.15</f>
        <v>12030.15</v>
      </c>
      <c r="P14" s="10">
        <f>'Rates 2'!P14*1.15</f>
        <v>7218.09</v>
      </c>
      <c r="Q14" s="10">
        <f>'Rates 2'!Q14*1.15</f>
        <v>6015.0749999999998</v>
      </c>
    </row>
    <row r="15" spans="1:17" x14ac:dyDescent="0.35">
      <c r="A15" s="50">
        <v>13</v>
      </c>
      <c r="B15" s="3" t="s">
        <v>61</v>
      </c>
      <c r="C15" s="10">
        <f>'Rates 2'!C15*1.15</f>
        <v>237.33079919999997</v>
      </c>
      <c r="D15" s="10">
        <f>'Rates 2'!D15*1.15</f>
        <v>261.06387911999997</v>
      </c>
      <c r="E15" s="10">
        <f>'Rates 2'!E15*1.15</f>
        <v>355.9961988</v>
      </c>
      <c r="F15" s="10">
        <f>'Rates 2'!F15*1.15</f>
        <v>474.66159839999995</v>
      </c>
      <c r="G15" s="10">
        <f>'Rates 2'!G15*1.15</f>
        <v>474.66159839999995</v>
      </c>
      <c r="H15" s="10">
        <f>'Rates 2'!H15*1.15</f>
        <v>144.36179999999999</v>
      </c>
      <c r="I15" s="10">
        <f>'Rates 2'!I15*1.15</f>
        <v>372.93464999999998</v>
      </c>
      <c r="J15" s="10">
        <f>'Rates 2'!J15*1.15</f>
        <v>974.44214999999997</v>
      </c>
      <c r="K15" s="10">
        <f>'Rates 2'!K15*1.15</f>
        <v>1804.5225</v>
      </c>
      <c r="L15" s="10">
        <f>'Rates 2'!L15*1.15</f>
        <v>1804.5225</v>
      </c>
      <c r="M15" s="10">
        <f>'Rates 2'!M15*1.15</f>
        <v>781.95974999999999</v>
      </c>
      <c r="N15" s="10">
        <f>'Rates 2'!N15*1.15</f>
        <v>4.8120599999999998</v>
      </c>
      <c r="O15" s="10">
        <f>'Rates 2'!O15*1.15</f>
        <v>12030.15</v>
      </c>
      <c r="P15" s="10">
        <f>'Rates 2'!P15*1.15</f>
        <v>7218.09</v>
      </c>
      <c r="Q15" s="10">
        <f>'Rates 2'!Q15*1.15</f>
        <v>6015.0749999999998</v>
      </c>
    </row>
    <row r="16" spans="1:17" x14ac:dyDescent="0.35">
      <c r="A16" s="50">
        <v>14</v>
      </c>
      <c r="B16" s="51" t="s">
        <v>62</v>
      </c>
      <c r="C16" s="10">
        <f>'Rates 2'!C16*1.15</f>
        <v>276.69344999999998</v>
      </c>
      <c r="D16" s="10">
        <f>'Rates 2'!D16*1.15</f>
        <v>304.36279500000001</v>
      </c>
      <c r="E16" s="10">
        <f>'Rates 2'!E16*1.15</f>
        <v>415.04017499999998</v>
      </c>
      <c r="F16" s="10">
        <f>'Rates 2'!F16*1.15</f>
        <v>553.38689999999997</v>
      </c>
      <c r="G16" s="10">
        <f>'Rates 2'!G16*1.15</f>
        <v>553.38689999999997</v>
      </c>
      <c r="H16" s="10">
        <f>'Rates 2'!H16*1.15</f>
        <v>144.36179999999999</v>
      </c>
      <c r="I16" s="10">
        <f>'Rates 2'!I16*1.15</f>
        <v>372.93464999999998</v>
      </c>
      <c r="J16" s="10">
        <f>'Rates 2'!J16*1.15</f>
        <v>974.44214999999997</v>
      </c>
      <c r="K16" s="10">
        <f>'Rates 2'!K16*1.15</f>
        <v>1804.5225</v>
      </c>
      <c r="L16" s="10">
        <f>'Rates 2'!L16*1.15</f>
        <v>1804.5225</v>
      </c>
      <c r="M16" s="10">
        <f>'Rates 2'!M16*1.15</f>
        <v>781.95974999999999</v>
      </c>
      <c r="N16" s="10">
        <f>'Rates 2'!N16*1.15</f>
        <v>4.8120599999999998</v>
      </c>
      <c r="O16" s="10">
        <f>'Rates 2'!O16*1.15</f>
        <v>12030.15</v>
      </c>
      <c r="P16" s="10">
        <f>'Rates 2'!P16*1.15</f>
        <v>7218.09</v>
      </c>
      <c r="Q16" s="10">
        <f>'Rates 2'!Q16*1.15</f>
        <v>6015.0749999999998</v>
      </c>
    </row>
    <row r="17" spans="1:17" x14ac:dyDescent="0.35">
      <c r="A17" s="50">
        <v>15</v>
      </c>
      <c r="B17" s="3" t="s">
        <v>43</v>
      </c>
      <c r="C17" s="10">
        <f>'Rates 2'!C17*1.15</f>
        <v>276.40472639999996</v>
      </c>
      <c r="D17" s="10">
        <f>'Rates 2'!D17*1.15</f>
        <v>304.04519904</v>
      </c>
      <c r="E17" s="10">
        <f>'Rates 2'!E17*1.15</f>
        <v>414.60708959999994</v>
      </c>
      <c r="F17" s="10">
        <f>'Rates 2'!F17*1.15</f>
        <v>552.80945279999992</v>
      </c>
      <c r="G17" s="10">
        <f>'Rates 2'!G17*1.15</f>
        <v>552.80945279999992</v>
      </c>
      <c r="H17" s="10">
        <f>'Rates 2'!H17*1.15</f>
        <v>144.36179999999999</v>
      </c>
      <c r="I17" s="10">
        <f>'Rates 2'!I17*1.15</f>
        <v>372.93464999999998</v>
      </c>
      <c r="J17" s="10">
        <f>'Rates 2'!J17*1.15</f>
        <v>974.44214999999997</v>
      </c>
      <c r="K17" s="10">
        <f>'Rates 2'!K17*1.15</f>
        <v>1804.5225</v>
      </c>
      <c r="L17" s="10">
        <f>'Rates 2'!L17*1.15</f>
        <v>1804.5225</v>
      </c>
      <c r="M17" s="10">
        <f>'Rates 2'!M17*1.15</f>
        <v>781.95974999999999</v>
      </c>
      <c r="N17" s="10">
        <f>'Rates 2'!N17*1.15</f>
        <v>4.8120599999999998</v>
      </c>
      <c r="O17" s="10">
        <f>'Rates 2'!O17*1.15</f>
        <v>12030.15</v>
      </c>
      <c r="P17" s="10">
        <f>'Rates 2'!P17*1.15</f>
        <v>7218.09</v>
      </c>
      <c r="Q17" s="10">
        <f>'Rates 2'!Q17*1.15</f>
        <v>6015.0749999999998</v>
      </c>
    </row>
    <row r="18" spans="1:17" x14ac:dyDescent="0.35">
      <c r="A18" s="50">
        <v>16</v>
      </c>
      <c r="B18" s="3" t="s">
        <v>44</v>
      </c>
      <c r="C18" s="10">
        <f>'Rates 2'!C18*1.15</f>
        <v>276.40472639999996</v>
      </c>
      <c r="D18" s="10">
        <f>'Rates 2'!D18*1.15</f>
        <v>304.04519904</v>
      </c>
      <c r="E18" s="10">
        <f>'Rates 2'!E18*1.15</f>
        <v>414.60708959999994</v>
      </c>
      <c r="F18" s="10">
        <f>'Rates 2'!F18*1.15</f>
        <v>552.80945279999992</v>
      </c>
      <c r="G18" s="10">
        <f>'Rates 2'!G18*1.15</f>
        <v>552.80945279999992</v>
      </c>
      <c r="H18" s="10">
        <f>'Rates 2'!H18*1.15</f>
        <v>144.36179999999999</v>
      </c>
      <c r="I18" s="10">
        <f>'Rates 2'!I18*1.15</f>
        <v>372.93464999999998</v>
      </c>
      <c r="J18" s="10">
        <f>'Rates 2'!J18*1.15</f>
        <v>974.44214999999997</v>
      </c>
      <c r="K18" s="10">
        <f>'Rates 2'!K18*1.15</f>
        <v>1804.5225</v>
      </c>
      <c r="L18" s="10">
        <f>'Rates 2'!L18*1.15</f>
        <v>1804.5225</v>
      </c>
      <c r="M18" s="10">
        <f>'Rates 2'!M18*1.15</f>
        <v>781.95974999999999</v>
      </c>
      <c r="N18" s="10">
        <f>'Rates 2'!N18*1.15</f>
        <v>4.8120599999999998</v>
      </c>
      <c r="O18" s="10">
        <f>'Rates 2'!O18*1.15</f>
        <v>12030.15</v>
      </c>
      <c r="P18" s="10">
        <f>'Rates 2'!P18*1.15</f>
        <v>7218.09</v>
      </c>
      <c r="Q18" s="10">
        <f>'Rates 2'!Q18*1.15</f>
        <v>6015.0749999999998</v>
      </c>
    </row>
    <row r="19" spans="1:17" x14ac:dyDescent="0.35">
      <c r="A19" s="50">
        <v>17</v>
      </c>
      <c r="B19" s="54" t="s">
        <v>45</v>
      </c>
      <c r="C19" s="10">
        <f>'Rates 2'!C19*1.15</f>
        <v>237.33079919999997</v>
      </c>
      <c r="D19" s="10">
        <f>'Rates 2'!D19*1.15</f>
        <v>261.06387911999997</v>
      </c>
      <c r="E19" s="10">
        <f>'Rates 2'!E19*1.15</f>
        <v>355.9961988</v>
      </c>
      <c r="F19" s="10">
        <f>'Rates 2'!F19*1.15</f>
        <v>474.66159839999995</v>
      </c>
      <c r="G19" s="10">
        <f>'Rates 2'!G19*1.15</f>
        <v>474.66159839999995</v>
      </c>
      <c r="H19" s="10">
        <f>'Rates 2'!H19*1.15</f>
        <v>144.36179999999999</v>
      </c>
      <c r="I19" s="10">
        <f>'Rates 2'!I19*1.15</f>
        <v>372.93464999999998</v>
      </c>
      <c r="J19" s="10">
        <f>'Rates 2'!J19*1.15</f>
        <v>974.44214999999997</v>
      </c>
      <c r="K19" s="10">
        <f>'Rates 2'!K19*1.15</f>
        <v>1804.5225</v>
      </c>
      <c r="L19" s="10">
        <f>'Rates 2'!L19*1.15</f>
        <v>1804.5225</v>
      </c>
      <c r="M19" s="10">
        <f>'Rates 2'!M19*1.15</f>
        <v>781.95974999999999</v>
      </c>
      <c r="N19" s="10">
        <f>'Rates 2'!N19*1.15</f>
        <v>4.8120599999999998</v>
      </c>
      <c r="O19" s="10">
        <f>'Rates 2'!O19*1.15</f>
        <v>12030.15</v>
      </c>
      <c r="P19" s="10">
        <f>'Rates 2'!P19*1.15</f>
        <v>7218.09</v>
      </c>
      <c r="Q19" s="10">
        <f>'Rates 2'!Q19*1.15</f>
        <v>6015.0749999999998</v>
      </c>
    </row>
    <row r="20" spans="1:17" x14ac:dyDescent="0.35">
      <c r="A20" s="50">
        <v>18</v>
      </c>
      <c r="B20" s="55" t="s">
        <v>46</v>
      </c>
      <c r="C20" s="10">
        <f>'Rates 2'!C20*1.15</f>
        <v>237.33079919999997</v>
      </c>
      <c r="D20" s="10">
        <f>'Rates 2'!D20*1.15</f>
        <v>261.06387911999997</v>
      </c>
      <c r="E20" s="10">
        <f>'Rates 2'!E20*1.15</f>
        <v>355.9961988</v>
      </c>
      <c r="F20" s="10">
        <f>'Rates 2'!F20*1.15</f>
        <v>474.66159839999995</v>
      </c>
      <c r="G20" s="10">
        <f>'Rates 2'!G20*1.15</f>
        <v>474.66159839999995</v>
      </c>
      <c r="H20" s="10">
        <f>'Rates 2'!H20*1.15</f>
        <v>144.36179999999999</v>
      </c>
      <c r="I20" s="10">
        <f>'Rates 2'!I20*1.15</f>
        <v>372.93464999999998</v>
      </c>
      <c r="J20" s="10">
        <f>'Rates 2'!J20*1.15</f>
        <v>974.44214999999997</v>
      </c>
      <c r="K20" s="10">
        <f>'Rates 2'!K20*1.15</f>
        <v>1804.5225</v>
      </c>
      <c r="L20" s="10">
        <f>'Rates 2'!L20*1.15</f>
        <v>1804.5225</v>
      </c>
      <c r="M20" s="10">
        <f>'Rates 2'!M20*1.15</f>
        <v>781.95974999999999</v>
      </c>
      <c r="N20" s="10">
        <f>'Rates 2'!N20*1.15</f>
        <v>4.8120599999999998</v>
      </c>
      <c r="O20" s="10">
        <f>'Rates 2'!O20*1.15</f>
        <v>12030.15</v>
      </c>
      <c r="P20" s="10">
        <f>'Rates 2'!P20*1.15</f>
        <v>7218.09</v>
      </c>
      <c r="Q20" s="10">
        <f>'Rates 2'!Q20*1.15</f>
        <v>6015.0749999999998</v>
      </c>
    </row>
    <row r="21" spans="1:17" x14ac:dyDescent="0.35">
      <c r="A21" s="50">
        <v>19</v>
      </c>
      <c r="B21" s="3" t="s">
        <v>64</v>
      </c>
      <c r="C21" s="10">
        <f>'Rates 2'!C21*1.15</f>
        <v>237.33079919999997</v>
      </c>
      <c r="D21" s="10">
        <f>'Rates 2'!D21*1.15</f>
        <v>261.06387911999997</v>
      </c>
      <c r="E21" s="10">
        <f>'Rates 2'!E21*1.15</f>
        <v>355.9961988</v>
      </c>
      <c r="F21" s="10">
        <f>'Rates 2'!F21*1.15</f>
        <v>474.66159839999995</v>
      </c>
      <c r="G21" s="10">
        <f>'Rates 2'!G21*1.15</f>
        <v>474.66159839999995</v>
      </c>
      <c r="H21" s="10">
        <f>'Rates 2'!H21*1.15</f>
        <v>144.36179999999999</v>
      </c>
      <c r="I21" s="10">
        <f>'Rates 2'!I21*1.15</f>
        <v>372.93464999999998</v>
      </c>
      <c r="J21" s="10">
        <f>'Rates 2'!J21*1.15</f>
        <v>974.44214999999997</v>
      </c>
      <c r="K21" s="10">
        <f>'Rates 2'!K21*1.15</f>
        <v>1804.5225</v>
      </c>
      <c r="L21" s="10">
        <f>'Rates 2'!L21*1.15</f>
        <v>1804.5225</v>
      </c>
      <c r="M21" s="10">
        <f>'Rates 2'!M21*1.15</f>
        <v>781.95974999999999</v>
      </c>
      <c r="N21" s="10">
        <f>'Rates 2'!N21*1.15</f>
        <v>4.8120599999999998</v>
      </c>
      <c r="O21" s="10">
        <f>'Rates 2'!O21*1.15</f>
        <v>12030.15</v>
      </c>
      <c r="P21" s="10">
        <f>'Rates 2'!P21*1.15</f>
        <v>7218.09</v>
      </c>
      <c r="Q21" s="10">
        <f>'Rates 2'!Q21*1.15</f>
        <v>6015.0749999999998</v>
      </c>
    </row>
    <row r="22" spans="1:17" x14ac:dyDescent="0.35">
      <c r="A22" s="50">
        <v>20</v>
      </c>
      <c r="B22" s="3" t="s">
        <v>63</v>
      </c>
      <c r="C22" s="10">
        <f>'Rates 2'!C22*1.15</f>
        <v>237.33079919999997</v>
      </c>
      <c r="D22" s="10">
        <f>'Rates 2'!D22*1.15</f>
        <v>261.06387911999997</v>
      </c>
      <c r="E22" s="10">
        <f>'Rates 2'!E22*1.15</f>
        <v>355.9961988</v>
      </c>
      <c r="F22" s="10">
        <f>'Rates 2'!F22*1.15</f>
        <v>474.66159839999995</v>
      </c>
      <c r="G22" s="10">
        <f>'Rates 2'!G22*1.15</f>
        <v>474.66159839999995</v>
      </c>
      <c r="H22" s="10">
        <f>'Rates 2'!H22*1.15</f>
        <v>144.36179999999999</v>
      </c>
      <c r="I22" s="10">
        <f>'Rates 2'!I22*1.15</f>
        <v>372.93464999999998</v>
      </c>
      <c r="J22" s="10">
        <f>'Rates 2'!J22*1.15</f>
        <v>974.44214999999997</v>
      </c>
      <c r="K22" s="10">
        <f>'Rates 2'!K22*1.15</f>
        <v>1804.5225</v>
      </c>
      <c r="L22" s="10">
        <f>'Rates 2'!L22*1.15</f>
        <v>1804.5225</v>
      </c>
      <c r="M22" s="10">
        <f>'Rates 2'!M22*1.15</f>
        <v>781.95974999999999</v>
      </c>
      <c r="N22" s="10">
        <f>'Rates 2'!N22*1.15</f>
        <v>4.8120599999999998</v>
      </c>
      <c r="O22" s="10">
        <f>'Rates 2'!O22*1.15</f>
        <v>12030.15</v>
      </c>
      <c r="P22" s="10">
        <f>'Rates 2'!P22*1.15</f>
        <v>7218.09</v>
      </c>
      <c r="Q22" s="10">
        <f>'Rates 2'!Q22*1.15</f>
        <v>6015.0749999999998</v>
      </c>
    </row>
    <row r="23" spans="1:17" x14ac:dyDescent="0.35">
      <c r="A23" s="50">
        <v>21</v>
      </c>
      <c r="B23" s="3" t="s">
        <v>47</v>
      </c>
      <c r="C23" s="10">
        <f>'Rates 2'!C23*1.15</f>
        <v>237.33079919999997</v>
      </c>
      <c r="D23" s="10">
        <f>'Rates 2'!D23*1.15</f>
        <v>261.06387911999997</v>
      </c>
      <c r="E23" s="10">
        <f>'Rates 2'!E23*1.15</f>
        <v>355.9961988</v>
      </c>
      <c r="F23" s="10">
        <f>'Rates 2'!F23*1.15</f>
        <v>474.66159839999995</v>
      </c>
      <c r="G23" s="10">
        <f>'Rates 2'!G23*1.15</f>
        <v>474.66159839999995</v>
      </c>
      <c r="H23" s="10">
        <f>'Rates 2'!H23*1.15</f>
        <v>144.36179999999999</v>
      </c>
      <c r="I23" s="10">
        <f>'Rates 2'!I23*1.15</f>
        <v>372.93464999999998</v>
      </c>
      <c r="J23" s="10">
        <f>'Rates 2'!J23*1.15</f>
        <v>974.44214999999997</v>
      </c>
      <c r="K23" s="10">
        <f>'Rates 2'!K23*1.15</f>
        <v>1804.5225</v>
      </c>
      <c r="L23" s="10">
        <f>'Rates 2'!L23*1.15</f>
        <v>1804.5225</v>
      </c>
      <c r="M23" s="10">
        <f>'Rates 2'!M23*1.15</f>
        <v>781.95974999999999</v>
      </c>
      <c r="N23" s="10">
        <f>'Rates 2'!N23*1.15</f>
        <v>4.8120599999999998</v>
      </c>
      <c r="O23" s="10">
        <f>'Rates 2'!O23*1.15</f>
        <v>12030.15</v>
      </c>
      <c r="P23" s="10">
        <f>'Rates 2'!P23*1.15</f>
        <v>7218.09</v>
      </c>
      <c r="Q23" s="10">
        <f>'Rates 2'!Q23*1.15</f>
        <v>6015.0749999999998</v>
      </c>
    </row>
    <row r="24" spans="1:17" x14ac:dyDescent="0.35">
      <c r="A24" s="50">
        <v>22</v>
      </c>
      <c r="B24" s="3" t="s">
        <v>48</v>
      </c>
      <c r="C24" s="10">
        <f>'Rates 2'!C24*1.15</f>
        <v>124.15114799999999</v>
      </c>
      <c r="D24" s="10">
        <f>'Rates 2'!D24*1.15</f>
        <v>136.5662628</v>
      </c>
      <c r="E24" s="10">
        <f>'Rates 2'!E24*1.15</f>
        <v>186.226722</v>
      </c>
      <c r="F24" s="10">
        <f>'Rates 2'!F24*1.15</f>
        <v>248.30229599999998</v>
      </c>
      <c r="G24" s="10">
        <f>'Rates 2'!G24*1.15</f>
        <v>248.30229599999998</v>
      </c>
      <c r="H24" s="10">
        <f>'Rates 2'!H24*1.15</f>
        <v>144.36179999999999</v>
      </c>
      <c r="I24" s="10">
        <f>'Rates 2'!I24*1.15</f>
        <v>372.93464999999998</v>
      </c>
      <c r="J24" s="10">
        <f>'Rates 2'!J24*1.15</f>
        <v>974.44214999999997</v>
      </c>
      <c r="K24" s="10">
        <f>'Rates 2'!K24*1.15</f>
        <v>1804.5225</v>
      </c>
      <c r="L24" s="10">
        <f>'Rates 2'!L24*1.15</f>
        <v>1804.5225</v>
      </c>
      <c r="M24" s="10">
        <f>'Rates 2'!M24*1.15</f>
        <v>781.95974999999999</v>
      </c>
      <c r="N24" s="10">
        <f>'Rates 2'!N24*1.15</f>
        <v>4.8120599999999998</v>
      </c>
      <c r="O24" s="10">
        <f>'Rates 2'!O24*1.15</f>
        <v>12030.15</v>
      </c>
      <c r="P24" s="10">
        <f>'Rates 2'!P24*1.15</f>
        <v>7218.09</v>
      </c>
      <c r="Q24" s="10">
        <f>'Rates 2'!Q24*1.15</f>
        <v>6015.0749999999998</v>
      </c>
    </row>
    <row r="25" spans="1:17" x14ac:dyDescent="0.35">
      <c r="A25" s="50">
        <v>23</v>
      </c>
      <c r="B25" s="3" t="s">
        <v>49</v>
      </c>
      <c r="C25" s="10">
        <f>'Rates 2'!C25*1.15</f>
        <v>124.15114799999999</v>
      </c>
      <c r="D25" s="10">
        <f>'Rates 2'!D25*1.15</f>
        <v>136.5662628</v>
      </c>
      <c r="E25" s="10">
        <f>'Rates 2'!E25*1.15</f>
        <v>186.226722</v>
      </c>
      <c r="F25" s="10">
        <f>'Rates 2'!F25*1.15</f>
        <v>248.30229599999998</v>
      </c>
      <c r="G25" s="10">
        <f>'Rates 2'!G25*1.15</f>
        <v>248.30229599999998</v>
      </c>
      <c r="H25" s="10">
        <f>'Rates 2'!H25*1.15</f>
        <v>144.36179999999999</v>
      </c>
      <c r="I25" s="10">
        <f>'Rates 2'!I25*1.15</f>
        <v>372.93464999999998</v>
      </c>
      <c r="J25" s="10">
        <f>'Rates 2'!J25*1.15</f>
        <v>974.44214999999997</v>
      </c>
      <c r="K25" s="10">
        <f>'Rates 2'!K25*1.15</f>
        <v>1804.5225</v>
      </c>
      <c r="L25" s="10">
        <f>'Rates 2'!L25*1.15</f>
        <v>1804.5225</v>
      </c>
      <c r="M25" s="10">
        <f>'Rates 2'!M25*1.15</f>
        <v>781.95974999999999</v>
      </c>
      <c r="N25" s="10">
        <f>'Rates 2'!N25*1.15</f>
        <v>4.8120599999999998</v>
      </c>
      <c r="O25" s="10">
        <f>'Rates 2'!O25*1.15</f>
        <v>12030.15</v>
      </c>
      <c r="P25" s="10">
        <f>'Rates 2'!P25*1.15</f>
        <v>7218.09</v>
      </c>
      <c r="Q25" s="10">
        <f>'Rates 2'!Q25*1.15</f>
        <v>6015.0749999999998</v>
      </c>
    </row>
    <row r="26" spans="1:17" x14ac:dyDescent="0.35">
      <c r="A26" s="50">
        <v>24</v>
      </c>
      <c r="B26" s="3" t="s">
        <v>50</v>
      </c>
      <c r="C26" s="10">
        <f>'Rates 2'!C26*1.15</f>
        <v>151.57989000000001</v>
      </c>
      <c r="D26" s="10">
        <f>'Rates 2'!D26*1.15</f>
        <v>166.73787900000002</v>
      </c>
      <c r="E26" s="10">
        <f>'Rates 2'!E26*1.15</f>
        <v>227.36983499999999</v>
      </c>
      <c r="F26" s="10">
        <f>'Rates 2'!F26*1.15</f>
        <v>303.15978000000001</v>
      </c>
      <c r="G26" s="10">
        <f>'Rates 2'!G26*1.15</f>
        <v>303.15978000000001</v>
      </c>
      <c r="H26" s="10">
        <f>'Rates 2'!H26*1.15</f>
        <v>144.36179999999999</v>
      </c>
      <c r="I26" s="10">
        <f>'Rates 2'!I26*1.15</f>
        <v>372.93464999999998</v>
      </c>
      <c r="J26" s="10">
        <f>'Rates 2'!J26*1.15</f>
        <v>974.44214999999997</v>
      </c>
      <c r="K26" s="10">
        <f>'Rates 2'!K26*1.15</f>
        <v>1804.5225</v>
      </c>
      <c r="L26" s="10">
        <f>'Rates 2'!L26*1.15</f>
        <v>1804.5225</v>
      </c>
      <c r="M26" s="10">
        <f>'Rates 2'!M26*1.15</f>
        <v>781.95974999999999</v>
      </c>
      <c r="N26" s="10">
        <f>'Rates 2'!N26*1.15</f>
        <v>4.8120599999999998</v>
      </c>
      <c r="O26" s="10">
        <f>'Rates 2'!O26*1.15</f>
        <v>12030.15</v>
      </c>
      <c r="P26" s="10">
        <f>'Rates 2'!P26*1.15</f>
        <v>7218.09</v>
      </c>
      <c r="Q26" s="10">
        <f>'Rates 2'!Q26*1.15</f>
        <v>6015.0749999999998</v>
      </c>
    </row>
    <row r="27" spans="1:17" x14ac:dyDescent="0.35">
      <c r="A27" s="50">
        <v>25</v>
      </c>
      <c r="B27" s="3" t="s">
        <v>51</v>
      </c>
      <c r="C27" s="10">
        <f>'Rates 2'!C27*1.15</f>
        <v>129.92562000000001</v>
      </c>
      <c r="D27" s="10">
        <f>'Rates 2'!D27*1.15</f>
        <v>142.918182</v>
      </c>
      <c r="E27" s="10">
        <f>'Rates 2'!E27*1.15</f>
        <v>194.88842999999997</v>
      </c>
      <c r="F27" s="10">
        <f>'Rates 2'!F27*1.15</f>
        <v>259.85124000000002</v>
      </c>
      <c r="G27" s="10">
        <f>'Rates 2'!G27*1.15</f>
        <v>259.85124000000002</v>
      </c>
      <c r="H27" s="10">
        <f>'Rates 2'!H27*1.15</f>
        <v>144.36179999999999</v>
      </c>
      <c r="I27" s="10">
        <f>'Rates 2'!I27*1.15</f>
        <v>372.93464999999998</v>
      </c>
      <c r="J27" s="10">
        <f>'Rates 2'!J27*1.15</f>
        <v>974.44214999999997</v>
      </c>
      <c r="K27" s="10">
        <f>'Rates 2'!K27*1.15</f>
        <v>1804.5225</v>
      </c>
      <c r="L27" s="10">
        <f>'Rates 2'!L27*1.15</f>
        <v>1804.5225</v>
      </c>
      <c r="M27" s="10">
        <f>'Rates 2'!M27*1.15</f>
        <v>781.95974999999999</v>
      </c>
      <c r="N27" s="10">
        <f>'Rates 2'!N27*1.15</f>
        <v>4.8120599999999998</v>
      </c>
      <c r="O27" s="10">
        <f>'Rates 2'!O27*1.15</f>
        <v>12030.15</v>
      </c>
      <c r="P27" s="10">
        <f>'Rates 2'!P27*1.15</f>
        <v>7218.09</v>
      </c>
      <c r="Q27" s="10">
        <f>'Rates 2'!Q27*1.15</f>
        <v>6015.0749999999998</v>
      </c>
    </row>
    <row r="28" spans="1:17" x14ac:dyDescent="0.35">
      <c r="A28" s="50">
        <v>26</v>
      </c>
      <c r="B28" s="3" t="s">
        <v>52</v>
      </c>
      <c r="C28" s="10">
        <f>'Rates 2'!C28*1.15</f>
        <v>151.57989000000001</v>
      </c>
      <c r="D28" s="10">
        <f>'Rates 2'!D28*1.15</f>
        <v>166.73787900000002</v>
      </c>
      <c r="E28" s="10">
        <f>'Rates 2'!E28*1.15</f>
        <v>227.36983499999999</v>
      </c>
      <c r="F28" s="10">
        <f>'Rates 2'!F28*1.15</f>
        <v>303.15978000000001</v>
      </c>
      <c r="G28" s="10">
        <f>'Rates 2'!G28*1.15</f>
        <v>303.15978000000001</v>
      </c>
      <c r="H28" s="10">
        <f>'Rates 2'!H28*1.15</f>
        <v>144.36179999999999</v>
      </c>
      <c r="I28" s="10">
        <f>'Rates 2'!I28*1.15</f>
        <v>372.93464999999998</v>
      </c>
      <c r="J28" s="10">
        <f>'Rates 2'!J28*1.15</f>
        <v>974.44214999999997</v>
      </c>
      <c r="K28" s="10">
        <f>'Rates 2'!K28*1.15</f>
        <v>1804.5225</v>
      </c>
      <c r="L28" s="10">
        <f>'Rates 2'!L28*1.15</f>
        <v>1804.5225</v>
      </c>
      <c r="M28" s="10">
        <f>'Rates 2'!M28*1.15</f>
        <v>781.95974999999999</v>
      </c>
      <c r="N28" s="10">
        <f>'Rates 2'!N28*1.15</f>
        <v>4.8120599999999998</v>
      </c>
      <c r="O28" s="10">
        <f>'Rates 2'!O28*1.15</f>
        <v>12030.15</v>
      </c>
      <c r="P28" s="10">
        <f>'Rates 2'!P28*1.15</f>
        <v>7218.09</v>
      </c>
      <c r="Q28" s="10">
        <f>'Rates 2'!Q28*1.15</f>
        <v>6015.0749999999998</v>
      </c>
    </row>
    <row r="29" spans="1:17" x14ac:dyDescent="0.35">
      <c r="A29" s="50">
        <v>27</v>
      </c>
      <c r="B29" s="3" t="s">
        <v>53</v>
      </c>
      <c r="C29" s="10">
        <f>'Rates 2'!C29*1.15</f>
        <v>112.02475680000001</v>
      </c>
      <c r="D29" s="10">
        <f>'Rates 2'!D29*1.15</f>
        <v>123.22723248000001</v>
      </c>
      <c r="E29" s="10">
        <f>'Rates 2'!E29*1.15</f>
        <v>168.03713519999999</v>
      </c>
      <c r="F29" s="10">
        <f>'Rates 2'!F29*1.15</f>
        <v>224.04951360000001</v>
      </c>
      <c r="G29" s="10">
        <f>'Rates 2'!G29*1.15</f>
        <v>224.04951360000001</v>
      </c>
      <c r="H29" s="10">
        <f>'Rates 2'!H29*1.15</f>
        <v>144.36179999999999</v>
      </c>
      <c r="I29" s="10">
        <f>'Rates 2'!I29*1.15</f>
        <v>372.93464999999998</v>
      </c>
      <c r="J29" s="10">
        <f>'Rates 2'!J29*1.15</f>
        <v>974.44214999999997</v>
      </c>
      <c r="K29" s="10">
        <f>'Rates 2'!K29*1.15</f>
        <v>1804.5225</v>
      </c>
      <c r="L29" s="10">
        <f>'Rates 2'!L29*1.15</f>
        <v>1804.5225</v>
      </c>
      <c r="M29" s="10">
        <f>'Rates 2'!M29*1.15</f>
        <v>781.95974999999999</v>
      </c>
      <c r="N29" s="10">
        <f>'Rates 2'!N29*1.15</f>
        <v>4.8120599999999998</v>
      </c>
      <c r="O29" s="10">
        <f>'Rates 2'!O29*1.15</f>
        <v>12030.15</v>
      </c>
      <c r="P29" s="10">
        <f>'Rates 2'!P29*1.15</f>
        <v>7218.09</v>
      </c>
      <c r="Q29" s="10">
        <f>'Rates 2'!Q29*1.15</f>
        <v>6015.0749999999998</v>
      </c>
    </row>
    <row r="30" spans="1:17" x14ac:dyDescent="0.35">
      <c r="A30" s="50">
        <v>28</v>
      </c>
      <c r="B30" s="3" t="s">
        <v>54</v>
      </c>
      <c r="C30" s="10">
        <f>'Rates 2'!C30*1.15</f>
        <v>90.466728000000003</v>
      </c>
      <c r="D30" s="10">
        <f>'Rates 2'!D30*1.15</f>
        <v>99.513400800000014</v>
      </c>
      <c r="E30" s="10">
        <f>'Rates 2'!E30*1.15</f>
        <v>135.70009200000001</v>
      </c>
      <c r="F30" s="10">
        <f>'Rates 2'!F30*1.15</f>
        <v>180.93345600000001</v>
      </c>
      <c r="G30" s="10">
        <f>'Rates 2'!G30*1.15</f>
        <v>180.93345600000001</v>
      </c>
      <c r="H30" s="10">
        <f>'Rates 2'!H30*1.15</f>
        <v>144.36179999999999</v>
      </c>
      <c r="I30" s="10">
        <f>'Rates 2'!I30*1.15</f>
        <v>372.93464999999998</v>
      </c>
      <c r="J30" s="10">
        <f>'Rates 2'!J30*1.15</f>
        <v>974.44214999999997</v>
      </c>
      <c r="K30" s="10">
        <f>'Rates 2'!K30*1.15</f>
        <v>1804.5225</v>
      </c>
      <c r="L30" s="10">
        <f>'Rates 2'!L30*1.15</f>
        <v>1804.5225</v>
      </c>
      <c r="M30" s="10">
        <f>'Rates 2'!M30*1.15</f>
        <v>781.95974999999999</v>
      </c>
      <c r="N30" s="10">
        <f>'Rates 2'!N30*1.15</f>
        <v>4.8120599999999998</v>
      </c>
      <c r="O30" s="10">
        <f>'Rates 2'!O30*1.15</f>
        <v>12030.15</v>
      </c>
      <c r="P30" s="10">
        <f>'Rates 2'!P30*1.15</f>
        <v>7218.09</v>
      </c>
      <c r="Q30" s="10">
        <f>'Rates 2'!Q30*1.15</f>
        <v>6015.0749999999998</v>
      </c>
    </row>
    <row r="32" spans="1:17" x14ac:dyDescent="0.35">
      <c r="B32" t="s">
        <v>115</v>
      </c>
    </row>
    <row r="33" spans="1:17" x14ac:dyDescent="0.35">
      <c r="B33" t="s">
        <v>116</v>
      </c>
    </row>
    <row r="34" spans="1:17" x14ac:dyDescent="0.35">
      <c r="B34" t="s">
        <v>117</v>
      </c>
    </row>
    <row r="35" spans="1:17" x14ac:dyDescent="0.35">
      <c r="B35" t="s">
        <v>118</v>
      </c>
    </row>
    <row r="36" spans="1:17" x14ac:dyDescent="0.35">
      <c r="B36" t="s">
        <v>119</v>
      </c>
    </row>
    <row r="37" spans="1:17" x14ac:dyDescent="0.35">
      <c r="B37" t="s">
        <v>120</v>
      </c>
    </row>
    <row r="38" spans="1:17" x14ac:dyDescent="0.35">
      <c r="B38" t="s">
        <v>121</v>
      </c>
    </row>
    <row r="39" spans="1:17" x14ac:dyDescent="0.35">
      <c r="B39" t="s">
        <v>122</v>
      </c>
    </row>
    <row r="40" spans="1:17" x14ac:dyDescent="0.35">
      <c r="A40" s="158"/>
      <c r="B40" s="159" t="s">
        <v>105</v>
      </c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</row>
    <row r="41" spans="1:17" x14ac:dyDescent="0.35">
      <c r="B41" s="155" t="s">
        <v>124</v>
      </c>
    </row>
    <row r="42" spans="1:17" x14ac:dyDescent="0.35">
      <c r="B42" s="155" t="s">
        <v>125</v>
      </c>
    </row>
    <row r="43" spans="1:17" x14ac:dyDescent="0.35">
      <c r="B43" s="155" t="s">
        <v>126</v>
      </c>
    </row>
    <row r="44" spans="1:17" x14ac:dyDescent="0.35">
      <c r="B44" s="155" t="s">
        <v>127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85AEB-68EC-4110-8312-8545BF8A34D6}">
  <dimension ref="A1:N56"/>
  <sheetViews>
    <sheetView zoomScale="70" zoomScaleNormal="70" workbookViewId="0">
      <selection activeCell="E2" sqref="E2:E45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7" max="7" width="14.6328125" customWidth="1"/>
    <col min="8" max="8" width="9" bestFit="1" customWidth="1"/>
    <col min="9" max="9" width="11.81640625" bestFit="1" customWidth="1"/>
    <col min="10" max="10" width="9" bestFit="1" customWidth="1"/>
    <col min="11" max="11" width="11.36328125" bestFit="1" customWidth="1"/>
    <col min="12" max="12" width="9" bestFit="1" customWidth="1"/>
    <col min="13" max="13" width="11.36328125" bestFit="1" customWidth="1"/>
    <col min="14" max="14" width="13" bestFit="1" customWidth="1"/>
  </cols>
  <sheetData>
    <row r="1" spans="1:14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79" t="s">
        <v>103</v>
      </c>
      <c r="H1" s="80" t="s">
        <v>100</v>
      </c>
      <c r="I1" s="80" t="s">
        <v>104</v>
      </c>
      <c r="J1" s="80" t="s">
        <v>101</v>
      </c>
      <c r="K1" s="80" t="s">
        <v>104</v>
      </c>
      <c r="L1" s="80" t="s">
        <v>102</v>
      </c>
      <c r="M1" s="80" t="s">
        <v>104</v>
      </c>
      <c r="N1" s="81" t="s">
        <v>25</v>
      </c>
    </row>
    <row r="2" spans="1:14" ht="14" customHeight="1" x14ac:dyDescent="0.35">
      <c r="A2" s="195" t="s">
        <v>86</v>
      </c>
      <c r="B2" s="22" t="s">
        <v>67</v>
      </c>
      <c r="C2" s="35">
        <v>1</v>
      </c>
      <c r="D2" s="44">
        <v>1</v>
      </c>
      <c r="E2" s="82"/>
      <c r="F2" s="107">
        <f>'Component Service Cost'!C7</f>
        <v>7</v>
      </c>
      <c r="G2" s="130">
        <f>F2/6</f>
        <v>1.1666666666666667</v>
      </c>
      <c r="H2" s="130">
        <f>G2*40</f>
        <v>46.666666666666671</v>
      </c>
      <c r="I2" s="130">
        <f>E2*H2</f>
        <v>0</v>
      </c>
      <c r="J2" s="130">
        <f>G2*10</f>
        <v>11.666666666666668</v>
      </c>
      <c r="K2" s="130">
        <f>(E2*1.5)*J2</f>
        <v>0</v>
      </c>
      <c r="L2" s="130">
        <f>G2*10</f>
        <v>11.666666666666668</v>
      </c>
      <c r="M2" s="130">
        <f>(E2*2)*L2</f>
        <v>0</v>
      </c>
      <c r="N2" s="131">
        <f>(I2+K2+M2)*D2</f>
        <v>0</v>
      </c>
    </row>
    <row r="3" spans="1:14" ht="15.65" customHeight="1" x14ac:dyDescent="0.35">
      <c r="A3" s="196"/>
      <c r="B3" s="23" t="s">
        <v>68</v>
      </c>
      <c r="C3" s="36">
        <v>1</v>
      </c>
      <c r="D3" s="45">
        <v>1</v>
      </c>
      <c r="E3" s="83"/>
      <c r="F3" s="108">
        <f>F2</f>
        <v>7</v>
      </c>
      <c r="G3" s="132">
        <f>F3/6</f>
        <v>1.1666666666666667</v>
      </c>
      <c r="H3" s="132">
        <f>G3*40</f>
        <v>46.666666666666671</v>
      </c>
      <c r="I3" s="132">
        <f>E3*H3</f>
        <v>0</v>
      </c>
      <c r="J3" s="132">
        <f>G3*10</f>
        <v>11.666666666666668</v>
      </c>
      <c r="K3" s="132">
        <f>(E3*1.5)*J3</f>
        <v>0</v>
      </c>
      <c r="L3" s="132">
        <f>G3*10</f>
        <v>11.666666666666668</v>
      </c>
      <c r="M3" s="132">
        <f>(E3*2)*L3</f>
        <v>0</v>
      </c>
      <c r="N3" s="133">
        <f>(I3+K3+M3)*D3</f>
        <v>0</v>
      </c>
    </row>
    <row r="4" spans="1:14" ht="14.75" customHeight="1" thickBot="1" x14ac:dyDescent="0.4">
      <c r="A4" s="197"/>
      <c r="B4" s="21" t="s">
        <v>53</v>
      </c>
      <c r="C4" s="37">
        <v>1</v>
      </c>
      <c r="D4" s="46">
        <v>1</v>
      </c>
      <c r="E4" s="84"/>
      <c r="F4" s="108">
        <f>F3</f>
        <v>7</v>
      </c>
      <c r="G4" s="134">
        <f t="shared" ref="G4:G45" si="0">F4/6</f>
        <v>1.1666666666666667</v>
      </c>
      <c r="H4" s="134">
        <f t="shared" ref="H4:H45" si="1">G4*40</f>
        <v>46.666666666666671</v>
      </c>
      <c r="I4" s="134">
        <f t="shared" ref="I4:I45" si="2">E4*H4</f>
        <v>0</v>
      </c>
      <c r="J4" s="134">
        <f t="shared" ref="J4:J45" si="3">G4*10</f>
        <v>11.666666666666668</v>
      </c>
      <c r="K4" s="134">
        <f t="shared" ref="K4:K45" si="4">(E4*1.5)*J4</f>
        <v>0</v>
      </c>
      <c r="L4" s="134">
        <f t="shared" ref="L4:L45" si="5">G4*10</f>
        <v>11.666666666666668</v>
      </c>
      <c r="M4" s="134">
        <f t="shared" ref="M4:M45" si="6">(E4*2)*L4</f>
        <v>0</v>
      </c>
      <c r="N4" s="135">
        <f t="shared" ref="N4:N45" si="7">(I4+K4+M4)*D4</f>
        <v>0</v>
      </c>
    </row>
    <row r="5" spans="1:14" x14ac:dyDescent="0.35">
      <c r="A5" s="207" t="s">
        <v>69</v>
      </c>
      <c r="B5" s="22" t="s">
        <v>67</v>
      </c>
      <c r="C5" s="35">
        <v>1</v>
      </c>
      <c r="D5" s="44">
        <v>1</v>
      </c>
      <c r="E5" s="82"/>
      <c r="F5" s="113">
        <f>F2</f>
        <v>7</v>
      </c>
      <c r="G5" s="130">
        <f t="shared" si="0"/>
        <v>1.1666666666666667</v>
      </c>
      <c r="H5" s="130">
        <f t="shared" si="1"/>
        <v>46.666666666666671</v>
      </c>
      <c r="I5" s="130">
        <f t="shared" si="2"/>
        <v>0</v>
      </c>
      <c r="J5" s="130">
        <f t="shared" si="3"/>
        <v>11.666666666666668</v>
      </c>
      <c r="K5" s="130">
        <f t="shared" si="4"/>
        <v>0</v>
      </c>
      <c r="L5" s="130">
        <f t="shared" si="5"/>
        <v>11.666666666666668</v>
      </c>
      <c r="M5" s="130">
        <f t="shared" si="6"/>
        <v>0</v>
      </c>
      <c r="N5" s="131">
        <f t="shared" si="7"/>
        <v>0</v>
      </c>
    </row>
    <row r="6" spans="1:14" x14ac:dyDescent="0.35">
      <c r="A6" s="196"/>
      <c r="B6" s="23" t="s">
        <v>68</v>
      </c>
      <c r="C6" s="36">
        <v>1</v>
      </c>
      <c r="D6" s="45">
        <v>1</v>
      </c>
      <c r="E6" s="83"/>
      <c r="F6" s="114">
        <f t="shared" ref="F6:F7" si="8">F3</f>
        <v>7</v>
      </c>
      <c r="G6" s="132">
        <f t="shared" si="0"/>
        <v>1.1666666666666667</v>
      </c>
      <c r="H6" s="132">
        <f t="shared" si="1"/>
        <v>46.666666666666671</v>
      </c>
      <c r="I6" s="132">
        <f t="shared" si="2"/>
        <v>0</v>
      </c>
      <c r="J6" s="132">
        <f t="shared" si="3"/>
        <v>11.666666666666668</v>
      </c>
      <c r="K6" s="132">
        <f t="shared" si="4"/>
        <v>0</v>
      </c>
      <c r="L6" s="132">
        <f t="shared" si="5"/>
        <v>11.666666666666668</v>
      </c>
      <c r="M6" s="132">
        <f t="shared" si="6"/>
        <v>0</v>
      </c>
      <c r="N6" s="133">
        <f t="shared" si="7"/>
        <v>0</v>
      </c>
    </row>
    <row r="7" spans="1:14" ht="15" thickBot="1" x14ac:dyDescent="0.4">
      <c r="A7" s="197"/>
      <c r="B7" s="21" t="s">
        <v>53</v>
      </c>
      <c r="C7" s="37">
        <v>1</v>
      </c>
      <c r="D7" s="46">
        <v>1</v>
      </c>
      <c r="E7" s="84"/>
      <c r="F7" s="110">
        <f t="shared" si="8"/>
        <v>7</v>
      </c>
      <c r="G7" s="134">
        <f t="shared" si="0"/>
        <v>1.1666666666666667</v>
      </c>
      <c r="H7" s="134">
        <f t="shared" si="1"/>
        <v>46.666666666666671</v>
      </c>
      <c r="I7" s="134">
        <f t="shared" si="2"/>
        <v>0</v>
      </c>
      <c r="J7" s="134">
        <f t="shared" si="3"/>
        <v>11.666666666666668</v>
      </c>
      <c r="K7" s="134">
        <f t="shared" si="4"/>
        <v>0</v>
      </c>
      <c r="L7" s="134">
        <f t="shared" si="5"/>
        <v>11.666666666666668</v>
      </c>
      <c r="M7" s="134">
        <f t="shared" si="6"/>
        <v>0</v>
      </c>
      <c r="N7" s="135">
        <f t="shared" si="7"/>
        <v>0</v>
      </c>
    </row>
    <row r="8" spans="1:14" x14ac:dyDescent="0.35">
      <c r="A8" s="207" t="s">
        <v>85</v>
      </c>
      <c r="B8" s="22" t="s">
        <v>67</v>
      </c>
      <c r="C8" s="35">
        <v>1</v>
      </c>
      <c r="D8" s="44">
        <v>1</v>
      </c>
      <c r="E8" s="82"/>
      <c r="F8" s="107">
        <f>F5</f>
        <v>7</v>
      </c>
      <c r="G8" s="130">
        <f t="shared" si="0"/>
        <v>1.1666666666666667</v>
      </c>
      <c r="H8" s="130">
        <f t="shared" si="1"/>
        <v>46.666666666666671</v>
      </c>
      <c r="I8" s="130">
        <f t="shared" si="2"/>
        <v>0</v>
      </c>
      <c r="J8" s="130">
        <f t="shared" si="3"/>
        <v>11.666666666666668</v>
      </c>
      <c r="K8" s="130">
        <f t="shared" si="4"/>
        <v>0</v>
      </c>
      <c r="L8" s="130">
        <f t="shared" si="5"/>
        <v>11.666666666666668</v>
      </c>
      <c r="M8" s="130">
        <f t="shared" si="6"/>
        <v>0</v>
      </c>
      <c r="N8" s="131">
        <f t="shared" si="7"/>
        <v>0</v>
      </c>
    </row>
    <row r="9" spans="1:14" x14ac:dyDescent="0.35">
      <c r="A9" s="196"/>
      <c r="B9" s="23" t="s">
        <v>68</v>
      </c>
      <c r="C9" s="36">
        <v>2</v>
      </c>
      <c r="D9" s="45">
        <v>2</v>
      </c>
      <c r="E9" s="83"/>
      <c r="F9" s="108">
        <f>F6</f>
        <v>7</v>
      </c>
      <c r="G9" s="132">
        <f t="shared" si="0"/>
        <v>1.1666666666666667</v>
      </c>
      <c r="H9" s="132">
        <f t="shared" si="1"/>
        <v>46.666666666666671</v>
      </c>
      <c r="I9" s="132">
        <f t="shared" si="2"/>
        <v>0</v>
      </c>
      <c r="J9" s="132">
        <f t="shared" si="3"/>
        <v>11.666666666666668</v>
      </c>
      <c r="K9" s="132">
        <f t="shared" si="4"/>
        <v>0</v>
      </c>
      <c r="L9" s="132">
        <f t="shared" si="5"/>
        <v>11.666666666666668</v>
      </c>
      <c r="M9" s="132">
        <f t="shared" si="6"/>
        <v>0</v>
      </c>
      <c r="N9" s="133">
        <f t="shared" si="7"/>
        <v>0</v>
      </c>
    </row>
    <row r="10" spans="1:14" ht="15" thickBot="1" x14ac:dyDescent="0.4">
      <c r="A10" s="197"/>
      <c r="B10" s="21" t="s">
        <v>53</v>
      </c>
      <c r="C10" s="37">
        <v>1</v>
      </c>
      <c r="D10" s="46">
        <v>1</v>
      </c>
      <c r="E10" s="84"/>
      <c r="F10" s="109">
        <f>F7</f>
        <v>7</v>
      </c>
      <c r="G10" s="134">
        <f t="shared" si="0"/>
        <v>1.1666666666666667</v>
      </c>
      <c r="H10" s="134">
        <f t="shared" si="1"/>
        <v>46.666666666666671</v>
      </c>
      <c r="I10" s="134">
        <f t="shared" si="2"/>
        <v>0</v>
      </c>
      <c r="J10" s="134">
        <f t="shared" si="3"/>
        <v>11.666666666666668</v>
      </c>
      <c r="K10" s="134">
        <f t="shared" si="4"/>
        <v>0</v>
      </c>
      <c r="L10" s="134">
        <f t="shared" si="5"/>
        <v>11.666666666666668</v>
      </c>
      <c r="M10" s="134">
        <f t="shared" si="6"/>
        <v>0</v>
      </c>
      <c r="N10" s="135">
        <f t="shared" si="7"/>
        <v>0</v>
      </c>
    </row>
    <row r="11" spans="1:14" x14ac:dyDescent="0.35">
      <c r="A11" s="195" t="s">
        <v>75</v>
      </c>
      <c r="B11" s="22" t="s">
        <v>67</v>
      </c>
      <c r="C11" s="35">
        <v>1</v>
      </c>
      <c r="D11" s="44">
        <v>1</v>
      </c>
      <c r="E11" s="82"/>
      <c r="F11" s="111">
        <f t="shared" ref="F11:F30" si="9">F8</f>
        <v>7</v>
      </c>
      <c r="G11" s="130">
        <f t="shared" si="0"/>
        <v>1.1666666666666667</v>
      </c>
      <c r="H11" s="130">
        <f t="shared" si="1"/>
        <v>46.666666666666671</v>
      </c>
      <c r="I11" s="130">
        <f t="shared" si="2"/>
        <v>0</v>
      </c>
      <c r="J11" s="130">
        <f t="shared" si="3"/>
        <v>11.666666666666668</v>
      </c>
      <c r="K11" s="130">
        <f t="shared" si="4"/>
        <v>0</v>
      </c>
      <c r="L11" s="130">
        <f t="shared" si="5"/>
        <v>11.666666666666668</v>
      </c>
      <c r="M11" s="130">
        <f t="shared" si="6"/>
        <v>0</v>
      </c>
      <c r="N11" s="131">
        <f t="shared" si="7"/>
        <v>0</v>
      </c>
    </row>
    <row r="12" spans="1:14" x14ac:dyDescent="0.35">
      <c r="A12" s="196"/>
      <c r="B12" s="23" t="s">
        <v>68</v>
      </c>
      <c r="C12" s="36">
        <v>1</v>
      </c>
      <c r="D12" s="45">
        <v>1</v>
      </c>
      <c r="E12" s="83"/>
      <c r="F12" s="114">
        <f t="shared" si="9"/>
        <v>7</v>
      </c>
      <c r="G12" s="132">
        <f t="shared" si="0"/>
        <v>1.1666666666666667</v>
      </c>
      <c r="H12" s="132">
        <f t="shared" si="1"/>
        <v>46.666666666666671</v>
      </c>
      <c r="I12" s="132">
        <f t="shared" si="2"/>
        <v>0</v>
      </c>
      <c r="J12" s="132">
        <f t="shared" si="3"/>
        <v>11.666666666666668</v>
      </c>
      <c r="K12" s="132">
        <f t="shared" si="4"/>
        <v>0</v>
      </c>
      <c r="L12" s="132">
        <f t="shared" si="5"/>
        <v>11.666666666666668</v>
      </c>
      <c r="M12" s="132">
        <f t="shared" si="6"/>
        <v>0</v>
      </c>
      <c r="N12" s="133">
        <f t="shared" si="7"/>
        <v>0</v>
      </c>
    </row>
    <row r="13" spans="1:14" ht="15" thickBot="1" x14ac:dyDescent="0.4">
      <c r="A13" s="197"/>
      <c r="B13" s="21" t="s">
        <v>53</v>
      </c>
      <c r="C13" s="37">
        <v>1</v>
      </c>
      <c r="D13" s="46">
        <v>1</v>
      </c>
      <c r="E13" s="84"/>
      <c r="F13" s="115">
        <f t="shared" si="9"/>
        <v>7</v>
      </c>
      <c r="G13" s="134">
        <f t="shared" si="0"/>
        <v>1.1666666666666667</v>
      </c>
      <c r="H13" s="134">
        <f t="shared" si="1"/>
        <v>46.666666666666671</v>
      </c>
      <c r="I13" s="134">
        <f t="shared" si="2"/>
        <v>0</v>
      </c>
      <c r="J13" s="134">
        <f t="shared" si="3"/>
        <v>11.666666666666668</v>
      </c>
      <c r="K13" s="134">
        <f t="shared" si="4"/>
        <v>0</v>
      </c>
      <c r="L13" s="134">
        <f t="shared" si="5"/>
        <v>11.666666666666668</v>
      </c>
      <c r="M13" s="134">
        <f t="shared" si="6"/>
        <v>0</v>
      </c>
      <c r="N13" s="135">
        <f t="shared" si="7"/>
        <v>0</v>
      </c>
    </row>
    <row r="14" spans="1:14" x14ac:dyDescent="0.35">
      <c r="A14" s="195" t="s">
        <v>74</v>
      </c>
      <c r="B14" s="22" t="s">
        <v>67</v>
      </c>
      <c r="C14" s="121"/>
      <c r="D14" s="44"/>
      <c r="E14" s="82"/>
      <c r="F14" s="111">
        <f t="shared" si="9"/>
        <v>7</v>
      </c>
      <c r="G14" s="130">
        <f t="shared" si="0"/>
        <v>1.1666666666666667</v>
      </c>
      <c r="H14" s="130">
        <f t="shared" si="1"/>
        <v>46.666666666666671</v>
      </c>
      <c r="I14" s="130">
        <f t="shared" si="2"/>
        <v>0</v>
      </c>
      <c r="J14" s="130">
        <f t="shared" si="3"/>
        <v>11.666666666666668</v>
      </c>
      <c r="K14" s="130">
        <f t="shared" si="4"/>
        <v>0</v>
      </c>
      <c r="L14" s="130">
        <f t="shared" si="5"/>
        <v>11.666666666666668</v>
      </c>
      <c r="M14" s="130">
        <f t="shared" si="6"/>
        <v>0</v>
      </c>
      <c r="N14" s="131">
        <f t="shared" si="7"/>
        <v>0</v>
      </c>
    </row>
    <row r="15" spans="1:14" x14ac:dyDescent="0.35">
      <c r="A15" s="196"/>
      <c r="B15" s="23" t="s">
        <v>68</v>
      </c>
      <c r="C15" s="120"/>
      <c r="D15" s="45"/>
      <c r="E15" s="83"/>
      <c r="F15" s="114">
        <f t="shared" si="9"/>
        <v>7</v>
      </c>
      <c r="G15" s="132">
        <f t="shared" si="0"/>
        <v>1.1666666666666667</v>
      </c>
      <c r="H15" s="132">
        <f t="shared" si="1"/>
        <v>46.666666666666671</v>
      </c>
      <c r="I15" s="132">
        <f t="shared" si="2"/>
        <v>0</v>
      </c>
      <c r="J15" s="132">
        <f t="shared" si="3"/>
        <v>11.666666666666668</v>
      </c>
      <c r="K15" s="132">
        <f t="shared" si="4"/>
        <v>0</v>
      </c>
      <c r="L15" s="132">
        <f t="shared" si="5"/>
        <v>11.666666666666668</v>
      </c>
      <c r="M15" s="132">
        <f t="shared" si="6"/>
        <v>0</v>
      </c>
      <c r="N15" s="133">
        <f t="shared" si="7"/>
        <v>0</v>
      </c>
    </row>
    <row r="16" spans="1:14" ht="15" thickBot="1" x14ac:dyDescent="0.4">
      <c r="A16" s="197"/>
      <c r="B16" s="21" t="s">
        <v>53</v>
      </c>
      <c r="C16" s="122"/>
      <c r="D16" s="46"/>
      <c r="E16" s="84"/>
      <c r="F16" s="115">
        <f t="shared" si="9"/>
        <v>7</v>
      </c>
      <c r="G16" s="134">
        <f t="shared" si="0"/>
        <v>1.1666666666666667</v>
      </c>
      <c r="H16" s="134">
        <f t="shared" si="1"/>
        <v>46.666666666666671</v>
      </c>
      <c r="I16" s="134">
        <f t="shared" si="2"/>
        <v>0</v>
      </c>
      <c r="J16" s="134">
        <f t="shared" si="3"/>
        <v>11.666666666666668</v>
      </c>
      <c r="K16" s="134">
        <f t="shared" si="4"/>
        <v>0</v>
      </c>
      <c r="L16" s="134">
        <f t="shared" si="5"/>
        <v>11.666666666666668</v>
      </c>
      <c r="M16" s="134">
        <f t="shared" si="6"/>
        <v>0</v>
      </c>
      <c r="N16" s="135">
        <f t="shared" si="7"/>
        <v>0</v>
      </c>
    </row>
    <row r="17" spans="1:14" x14ac:dyDescent="0.35">
      <c r="A17" s="195" t="s">
        <v>72</v>
      </c>
      <c r="B17" s="22" t="s">
        <v>67</v>
      </c>
      <c r="C17" s="121"/>
      <c r="D17" s="44"/>
      <c r="E17" s="82"/>
      <c r="F17" s="111">
        <f t="shared" si="9"/>
        <v>7</v>
      </c>
      <c r="G17" s="130">
        <f t="shared" si="0"/>
        <v>1.1666666666666667</v>
      </c>
      <c r="H17" s="130">
        <f t="shared" si="1"/>
        <v>46.666666666666671</v>
      </c>
      <c r="I17" s="130">
        <f t="shared" si="2"/>
        <v>0</v>
      </c>
      <c r="J17" s="130">
        <f t="shared" si="3"/>
        <v>11.666666666666668</v>
      </c>
      <c r="K17" s="130">
        <f t="shared" si="4"/>
        <v>0</v>
      </c>
      <c r="L17" s="130">
        <f t="shared" si="5"/>
        <v>11.666666666666668</v>
      </c>
      <c r="M17" s="130">
        <f t="shared" si="6"/>
        <v>0</v>
      </c>
      <c r="N17" s="131">
        <f t="shared" si="7"/>
        <v>0</v>
      </c>
    </row>
    <row r="18" spans="1:14" x14ac:dyDescent="0.35">
      <c r="A18" s="196"/>
      <c r="B18" s="23" t="s">
        <v>68</v>
      </c>
      <c r="C18" s="120"/>
      <c r="D18" s="45"/>
      <c r="E18" s="83"/>
      <c r="F18" s="114">
        <f t="shared" si="9"/>
        <v>7</v>
      </c>
      <c r="G18" s="132">
        <f t="shared" si="0"/>
        <v>1.1666666666666667</v>
      </c>
      <c r="H18" s="132">
        <f t="shared" si="1"/>
        <v>46.666666666666671</v>
      </c>
      <c r="I18" s="132">
        <f t="shared" si="2"/>
        <v>0</v>
      </c>
      <c r="J18" s="132">
        <f t="shared" si="3"/>
        <v>11.666666666666668</v>
      </c>
      <c r="K18" s="132">
        <f t="shared" si="4"/>
        <v>0</v>
      </c>
      <c r="L18" s="132">
        <f t="shared" si="5"/>
        <v>11.666666666666668</v>
      </c>
      <c r="M18" s="132">
        <f t="shared" si="6"/>
        <v>0</v>
      </c>
      <c r="N18" s="133">
        <f t="shared" si="7"/>
        <v>0</v>
      </c>
    </row>
    <row r="19" spans="1:14" ht="15" thickBot="1" x14ac:dyDescent="0.4">
      <c r="A19" s="197"/>
      <c r="B19" s="21" t="s">
        <v>53</v>
      </c>
      <c r="C19" s="122"/>
      <c r="D19" s="46"/>
      <c r="E19" s="84"/>
      <c r="F19" s="115">
        <f t="shared" si="9"/>
        <v>7</v>
      </c>
      <c r="G19" s="134">
        <f t="shared" si="0"/>
        <v>1.1666666666666667</v>
      </c>
      <c r="H19" s="134">
        <f t="shared" si="1"/>
        <v>46.666666666666671</v>
      </c>
      <c r="I19" s="134">
        <f t="shared" si="2"/>
        <v>0</v>
      </c>
      <c r="J19" s="134">
        <f t="shared" si="3"/>
        <v>11.666666666666668</v>
      </c>
      <c r="K19" s="134">
        <f t="shared" si="4"/>
        <v>0</v>
      </c>
      <c r="L19" s="134">
        <f t="shared" si="5"/>
        <v>11.666666666666668</v>
      </c>
      <c r="M19" s="134">
        <f t="shared" si="6"/>
        <v>0</v>
      </c>
      <c r="N19" s="135">
        <f t="shared" si="7"/>
        <v>0</v>
      </c>
    </row>
    <row r="20" spans="1:14" x14ac:dyDescent="0.35">
      <c r="A20" s="204" t="s">
        <v>73</v>
      </c>
      <c r="B20" s="22" t="s">
        <v>67</v>
      </c>
      <c r="C20" s="35">
        <v>1</v>
      </c>
      <c r="D20" s="44">
        <v>1</v>
      </c>
      <c r="E20" s="82"/>
      <c r="F20" s="111">
        <f t="shared" si="9"/>
        <v>7</v>
      </c>
      <c r="G20" s="130">
        <f t="shared" si="0"/>
        <v>1.1666666666666667</v>
      </c>
      <c r="H20" s="130">
        <f t="shared" si="1"/>
        <v>46.666666666666671</v>
      </c>
      <c r="I20" s="130">
        <f t="shared" si="2"/>
        <v>0</v>
      </c>
      <c r="J20" s="130">
        <f t="shared" si="3"/>
        <v>11.666666666666668</v>
      </c>
      <c r="K20" s="130">
        <f t="shared" si="4"/>
        <v>0</v>
      </c>
      <c r="L20" s="130">
        <f t="shared" si="5"/>
        <v>11.666666666666668</v>
      </c>
      <c r="M20" s="130">
        <f t="shared" si="6"/>
        <v>0</v>
      </c>
      <c r="N20" s="131">
        <f t="shared" si="7"/>
        <v>0</v>
      </c>
    </row>
    <row r="21" spans="1:14" x14ac:dyDescent="0.35">
      <c r="A21" s="205"/>
      <c r="B21" s="23" t="s">
        <v>68</v>
      </c>
      <c r="C21" s="36">
        <v>1</v>
      </c>
      <c r="D21" s="45">
        <v>1</v>
      </c>
      <c r="E21" s="83"/>
      <c r="F21" s="114">
        <f t="shared" si="9"/>
        <v>7</v>
      </c>
      <c r="G21" s="132">
        <f t="shared" si="0"/>
        <v>1.1666666666666667</v>
      </c>
      <c r="H21" s="132">
        <f t="shared" si="1"/>
        <v>46.666666666666671</v>
      </c>
      <c r="I21" s="132">
        <f t="shared" si="2"/>
        <v>0</v>
      </c>
      <c r="J21" s="132">
        <f t="shared" si="3"/>
        <v>11.666666666666668</v>
      </c>
      <c r="K21" s="132">
        <f t="shared" si="4"/>
        <v>0</v>
      </c>
      <c r="L21" s="132">
        <f t="shared" si="5"/>
        <v>11.666666666666668</v>
      </c>
      <c r="M21" s="132">
        <f t="shared" si="6"/>
        <v>0</v>
      </c>
      <c r="N21" s="133">
        <f t="shared" si="7"/>
        <v>0</v>
      </c>
    </row>
    <row r="22" spans="1:14" ht="15" thickBot="1" x14ac:dyDescent="0.4">
      <c r="A22" s="206"/>
      <c r="B22" s="21" t="s">
        <v>53</v>
      </c>
      <c r="C22" s="37">
        <v>1</v>
      </c>
      <c r="D22" s="46">
        <v>1</v>
      </c>
      <c r="E22" s="84"/>
      <c r="F22" s="115">
        <f t="shared" si="9"/>
        <v>7</v>
      </c>
      <c r="G22" s="134">
        <f t="shared" si="0"/>
        <v>1.1666666666666667</v>
      </c>
      <c r="H22" s="134">
        <f t="shared" si="1"/>
        <v>46.666666666666671</v>
      </c>
      <c r="I22" s="134">
        <f t="shared" si="2"/>
        <v>0</v>
      </c>
      <c r="J22" s="134">
        <f t="shared" si="3"/>
        <v>11.666666666666668</v>
      </c>
      <c r="K22" s="134">
        <f t="shared" si="4"/>
        <v>0</v>
      </c>
      <c r="L22" s="134">
        <f t="shared" si="5"/>
        <v>11.666666666666668</v>
      </c>
      <c r="M22" s="134">
        <f t="shared" si="6"/>
        <v>0</v>
      </c>
      <c r="N22" s="135">
        <f t="shared" si="7"/>
        <v>0</v>
      </c>
    </row>
    <row r="23" spans="1:14" x14ac:dyDescent="0.35">
      <c r="A23" s="204" t="s">
        <v>70</v>
      </c>
      <c r="B23" s="22" t="s">
        <v>71</v>
      </c>
      <c r="C23" s="35">
        <v>1</v>
      </c>
      <c r="D23" s="44">
        <v>1</v>
      </c>
      <c r="E23" s="85"/>
      <c r="F23" s="111">
        <f t="shared" si="9"/>
        <v>7</v>
      </c>
      <c r="G23" s="136">
        <f t="shared" si="0"/>
        <v>1.1666666666666667</v>
      </c>
      <c r="H23" s="136">
        <f t="shared" si="1"/>
        <v>46.666666666666671</v>
      </c>
      <c r="I23" s="136">
        <f t="shared" si="2"/>
        <v>0</v>
      </c>
      <c r="J23" s="136">
        <f t="shared" si="3"/>
        <v>11.666666666666668</v>
      </c>
      <c r="K23" s="136">
        <f t="shared" si="4"/>
        <v>0</v>
      </c>
      <c r="L23" s="136">
        <f t="shared" si="5"/>
        <v>11.666666666666668</v>
      </c>
      <c r="M23" s="136">
        <f t="shared" si="6"/>
        <v>0</v>
      </c>
      <c r="N23" s="136">
        <f t="shared" si="7"/>
        <v>0</v>
      </c>
    </row>
    <row r="24" spans="1:14" x14ac:dyDescent="0.35">
      <c r="A24" s="205"/>
      <c r="B24" s="119"/>
      <c r="C24" s="120"/>
      <c r="D24" s="45"/>
      <c r="E24" s="83"/>
      <c r="F24" s="114">
        <f t="shared" si="9"/>
        <v>7</v>
      </c>
      <c r="G24" s="132">
        <f t="shared" si="0"/>
        <v>1.1666666666666667</v>
      </c>
      <c r="H24" s="132">
        <f t="shared" si="1"/>
        <v>46.666666666666671</v>
      </c>
      <c r="I24" s="132">
        <f t="shared" si="2"/>
        <v>0</v>
      </c>
      <c r="J24" s="132">
        <f t="shared" si="3"/>
        <v>11.666666666666668</v>
      </c>
      <c r="K24" s="132">
        <f t="shared" si="4"/>
        <v>0</v>
      </c>
      <c r="L24" s="132">
        <f t="shared" si="5"/>
        <v>11.666666666666668</v>
      </c>
      <c r="M24" s="132">
        <f t="shared" si="6"/>
        <v>0</v>
      </c>
      <c r="N24" s="132">
        <f t="shared" si="7"/>
        <v>0</v>
      </c>
    </row>
    <row r="25" spans="1:14" ht="15" thickBot="1" x14ac:dyDescent="0.4">
      <c r="A25" s="206"/>
      <c r="B25" s="21" t="s">
        <v>53</v>
      </c>
      <c r="C25" s="37">
        <v>1</v>
      </c>
      <c r="D25" s="46">
        <v>1</v>
      </c>
      <c r="E25" s="86"/>
      <c r="F25" s="115">
        <f t="shared" si="9"/>
        <v>7</v>
      </c>
      <c r="G25" s="137">
        <f t="shared" si="0"/>
        <v>1.1666666666666667</v>
      </c>
      <c r="H25" s="137">
        <f t="shared" si="1"/>
        <v>46.666666666666671</v>
      </c>
      <c r="I25" s="137">
        <f t="shared" si="2"/>
        <v>0</v>
      </c>
      <c r="J25" s="137">
        <f t="shared" si="3"/>
        <v>11.666666666666668</v>
      </c>
      <c r="K25" s="137">
        <f t="shared" si="4"/>
        <v>0</v>
      </c>
      <c r="L25" s="137">
        <f t="shared" si="5"/>
        <v>11.666666666666668</v>
      </c>
      <c r="M25" s="137">
        <f t="shared" si="6"/>
        <v>0</v>
      </c>
      <c r="N25" s="137">
        <f t="shared" si="7"/>
        <v>0</v>
      </c>
    </row>
    <row r="26" spans="1:14" x14ac:dyDescent="0.35">
      <c r="A26" s="195" t="s">
        <v>87</v>
      </c>
      <c r="B26" s="22" t="s">
        <v>67</v>
      </c>
      <c r="C26" s="121"/>
      <c r="D26" s="44"/>
      <c r="E26" s="82"/>
      <c r="F26" s="111">
        <f t="shared" si="9"/>
        <v>7</v>
      </c>
      <c r="G26" s="130">
        <f t="shared" si="0"/>
        <v>1.1666666666666667</v>
      </c>
      <c r="H26" s="130">
        <f t="shared" si="1"/>
        <v>46.666666666666671</v>
      </c>
      <c r="I26" s="130">
        <f t="shared" si="2"/>
        <v>0</v>
      </c>
      <c r="J26" s="130">
        <f t="shared" si="3"/>
        <v>11.666666666666668</v>
      </c>
      <c r="K26" s="130">
        <f t="shared" si="4"/>
        <v>0</v>
      </c>
      <c r="L26" s="130">
        <f t="shared" si="5"/>
        <v>11.666666666666668</v>
      </c>
      <c r="M26" s="130">
        <f t="shared" si="6"/>
        <v>0</v>
      </c>
      <c r="N26" s="131">
        <f t="shared" si="7"/>
        <v>0</v>
      </c>
    </row>
    <row r="27" spans="1:14" x14ac:dyDescent="0.35">
      <c r="A27" s="196"/>
      <c r="B27" s="23" t="s">
        <v>68</v>
      </c>
      <c r="C27" s="120"/>
      <c r="D27" s="45"/>
      <c r="E27" s="83"/>
      <c r="F27" s="114">
        <f t="shared" si="9"/>
        <v>7</v>
      </c>
      <c r="G27" s="132">
        <f t="shared" si="0"/>
        <v>1.1666666666666667</v>
      </c>
      <c r="H27" s="132">
        <f t="shared" si="1"/>
        <v>46.666666666666671</v>
      </c>
      <c r="I27" s="132">
        <f t="shared" si="2"/>
        <v>0</v>
      </c>
      <c r="J27" s="132">
        <f t="shared" si="3"/>
        <v>11.666666666666668</v>
      </c>
      <c r="K27" s="132">
        <f t="shared" si="4"/>
        <v>0</v>
      </c>
      <c r="L27" s="132">
        <f t="shared" si="5"/>
        <v>11.666666666666668</v>
      </c>
      <c r="M27" s="132">
        <f t="shared" si="6"/>
        <v>0</v>
      </c>
      <c r="N27" s="133">
        <f t="shared" si="7"/>
        <v>0</v>
      </c>
    </row>
    <row r="28" spans="1:14" ht="15" thickBot="1" x14ac:dyDescent="0.4">
      <c r="A28" s="208"/>
      <c r="B28" s="21" t="s">
        <v>53</v>
      </c>
      <c r="C28" s="122"/>
      <c r="D28" s="47"/>
      <c r="E28" s="84"/>
      <c r="F28" s="115">
        <f t="shared" si="9"/>
        <v>7</v>
      </c>
      <c r="G28" s="134">
        <f t="shared" si="0"/>
        <v>1.1666666666666667</v>
      </c>
      <c r="H28" s="134">
        <f t="shared" si="1"/>
        <v>46.666666666666671</v>
      </c>
      <c r="I28" s="134">
        <f t="shared" si="2"/>
        <v>0</v>
      </c>
      <c r="J28" s="134">
        <f t="shared" si="3"/>
        <v>11.666666666666668</v>
      </c>
      <c r="K28" s="134">
        <f t="shared" si="4"/>
        <v>0</v>
      </c>
      <c r="L28" s="134">
        <f t="shared" si="5"/>
        <v>11.666666666666668</v>
      </c>
      <c r="M28" s="134">
        <f t="shared" si="6"/>
        <v>0</v>
      </c>
      <c r="N28" s="135">
        <f t="shared" si="7"/>
        <v>0</v>
      </c>
    </row>
    <row r="29" spans="1:14" x14ac:dyDescent="0.35">
      <c r="A29" s="195" t="s">
        <v>74</v>
      </c>
      <c r="B29" s="19" t="s">
        <v>67</v>
      </c>
      <c r="C29" s="121"/>
      <c r="D29" s="44"/>
      <c r="E29" s="82"/>
      <c r="F29" s="111">
        <f t="shared" si="9"/>
        <v>7</v>
      </c>
      <c r="G29" s="130">
        <f t="shared" si="0"/>
        <v>1.1666666666666667</v>
      </c>
      <c r="H29" s="130">
        <f t="shared" si="1"/>
        <v>46.666666666666671</v>
      </c>
      <c r="I29" s="130">
        <f t="shared" si="2"/>
        <v>0</v>
      </c>
      <c r="J29" s="130">
        <f t="shared" si="3"/>
        <v>11.666666666666668</v>
      </c>
      <c r="K29" s="130">
        <f t="shared" si="4"/>
        <v>0</v>
      </c>
      <c r="L29" s="130">
        <f t="shared" si="5"/>
        <v>11.666666666666668</v>
      </c>
      <c r="M29" s="130">
        <f t="shared" si="6"/>
        <v>0</v>
      </c>
      <c r="N29" s="131">
        <f t="shared" si="7"/>
        <v>0</v>
      </c>
    </row>
    <row r="30" spans="1:14" x14ac:dyDescent="0.35">
      <c r="A30" s="196"/>
      <c r="B30" s="20" t="s">
        <v>68</v>
      </c>
      <c r="C30" s="120"/>
      <c r="D30" s="45"/>
      <c r="E30" s="83"/>
      <c r="F30" s="114">
        <f t="shared" si="9"/>
        <v>7</v>
      </c>
      <c r="G30" s="132">
        <f t="shared" si="0"/>
        <v>1.1666666666666667</v>
      </c>
      <c r="H30" s="132">
        <f t="shared" si="1"/>
        <v>46.666666666666671</v>
      </c>
      <c r="I30" s="132">
        <f t="shared" si="2"/>
        <v>0</v>
      </c>
      <c r="J30" s="132">
        <f t="shared" si="3"/>
        <v>11.666666666666668</v>
      </c>
      <c r="K30" s="132">
        <f t="shared" si="4"/>
        <v>0</v>
      </c>
      <c r="L30" s="132">
        <f t="shared" si="5"/>
        <v>11.666666666666668</v>
      </c>
      <c r="M30" s="132">
        <f t="shared" si="6"/>
        <v>0</v>
      </c>
      <c r="N30" s="133">
        <f t="shared" si="7"/>
        <v>0</v>
      </c>
    </row>
    <row r="31" spans="1:14" ht="15" thickBot="1" x14ac:dyDescent="0.4">
      <c r="A31" s="197"/>
      <c r="B31" s="26" t="s">
        <v>53</v>
      </c>
      <c r="C31" s="122"/>
      <c r="D31" s="46"/>
      <c r="E31" s="84"/>
      <c r="F31" s="115">
        <f>F28</f>
        <v>7</v>
      </c>
      <c r="G31" s="134">
        <f t="shared" si="0"/>
        <v>1.1666666666666667</v>
      </c>
      <c r="H31" s="134">
        <f t="shared" si="1"/>
        <v>46.666666666666671</v>
      </c>
      <c r="I31" s="134">
        <f t="shared" si="2"/>
        <v>0</v>
      </c>
      <c r="J31" s="134">
        <f t="shared" si="3"/>
        <v>11.666666666666668</v>
      </c>
      <c r="K31" s="134">
        <f t="shared" si="4"/>
        <v>0</v>
      </c>
      <c r="L31" s="134">
        <f t="shared" si="5"/>
        <v>11.666666666666668</v>
      </c>
      <c r="M31" s="134">
        <f t="shared" si="6"/>
        <v>0</v>
      </c>
      <c r="N31" s="135">
        <f t="shared" si="7"/>
        <v>0</v>
      </c>
    </row>
    <row r="32" spans="1:14" ht="15" customHeight="1" x14ac:dyDescent="0.35">
      <c r="A32" s="201" t="s">
        <v>105</v>
      </c>
      <c r="B32" s="98" t="s">
        <v>107</v>
      </c>
      <c r="C32" s="123"/>
      <c r="D32" s="99"/>
      <c r="E32" s="94"/>
      <c r="F32" s="113">
        <f>F31</f>
        <v>7</v>
      </c>
      <c r="G32" s="130">
        <f t="shared" si="0"/>
        <v>1.1666666666666667</v>
      </c>
      <c r="H32" s="130">
        <f t="shared" si="1"/>
        <v>46.666666666666671</v>
      </c>
      <c r="I32" s="130">
        <f t="shared" si="2"/>
        <v>0</v>
      </c>
      <c r="J32" s="130">
        <f t="shared" si="3"/>
        <v>11.666666666666668</v>
      </c>
      <c r="K32" s="130">
        <f t="shared" si="4"/>
        <v>0</v>
      </c>
      <c r="L32" s="130">
        <f t="shared" si="5"/>
        <v>11.666666666666668</v>
      </c>
      <c r="M32" s="130">
        <f t="shared" si="6"/>
        <v>0</v>
      </c>
      <c r="N32" s="138">
        <f t="shared" si="7"/>
        <v>0</v>
      </c>
    </row>
    <row r="33" spans="1:14" x14ac:dyDescent="0.35">
      <c r="A33" s="202"/>
      <c r="B33" s="100" t="s">
        <v>108</v>
      </c>
      <c r="C33" s="124"/>
      <c r="D33" s="101"/>
      <c r="E33" s="95"/>
      <c r="F33" s="114">
        <f>F32</f>
        <v>7</v>
      </c>
      <c r="G33" s="132">
        <f t="shared" si="0"/>
        <v>1.1666666666666667</v>
      </c>
      <c r="H33" s="132">
        <f t="shared" si="1"/>
        <v>46.666666666666671</v>
      </c>
      <c r="I33" s="132">
        <f t="shared" si="2"/>
        <v>0</v>
      </c>
      <c r="J33" s="132">
        <f t="shared" si="3"/>
        <v>11.666666666666668</v>
      </c>
      <c r="K33" s="132">
        <f t="shared" si="4"/>
        <v>0</v>
      </c>
      <c r="L33" s="132">
        <f t="shared" si="5"/>
        <v>11.666666666666668</v>
      </c>
      <c r="M33" s="132">
        <f t="shared" si="6"/>
        <v>0</v>
      </c>
      <c r="N33" s="133">
        <f t="shared" si="7"/>
        <v>0</v>
      </c>
    </row>
    <row r="34" spans="1:14" x14ac:dyDescent="0.35">
      <c r="A34" s="202"/>
      <c r="B34" s="100" t="s">
        <v>106</v>
      </c>
      <c r="C34" s="124"/>
      <c r="D34" s="101"/>
      <c r="E34" s="83"/>
      <c r="F34" s="110">
        <f>F33</f>
        <v>7</v>
      </c>
      <c r="G34" s="132">
        <f t="shared" si="0"/>
        <v>1.1666666666666667</v>
      </c>
      <c r="H34" s="132">
        <f t="shared" si="1"/>
        <v>46.666666666666671</v>
      </c>
      <c r="I34" s="132">
        <f t="shared" si="2"/>
        <v>0</v>
      </c>
      <c r="J34" s="132">
        <f t="shared" si="3"/>
        <v>11.666666666666668</v>
      </c>
      <c r="K34" s="132">
        <f t="shared" si="4"/>
        <v>0</v>
      </c>
      <c r="L34" s="132">
        <f t="shared" si="5"/>
        <v>11.666666666666668</v>
      </c>
      <c r="M34" s="132">
        <f t="shared" si="6"/>
        <v>0</v>
      </c>
      <c r="N34" s="139">
        <f t="shared" si="7"/>
        <v>0</v>
      </c>
    </row>
    <row r="35" spans="1:14" ht="15" thickBot="1" x14ac:dyDescent="0.4">
      <c r="A35" s="203"/>
      <c r="B35" s="102" t="s">
        <v>109</v>
      </c>
      <c r="C35" s="125"/>
      <c r="D35" s="103"/>
      <c r="E35" s="97"/>
      <c r="F35" s="110">
        <f>F34</f>
        <v>7</v>
      </c>
      <c r="G35" s="140">
        <f t="shared" si="0"/>
        <v>1.1666666666666667</v>
      </c>
      <c r="H35" s="140">
        <f>G35*40</f>
        <v>46.666666666666671</v>
      </c>
      <c r="I35" s="140">
        <f t="shared" si="2"/>
        <v>0</v>
      </c>
      <c r="J35" s="140">
        <f t="shared" si="3"/>
        <v>11.666666666666668</v>
      </c>
      <c r="K35" s="140">
        <f t="shared" si="4"/>
        <v>0</v>
      </c>
      <c r="L35" s="140">
        <f t="shared" si="5"/>
        <v>11.666666666666668</v>
      </c>
      <c r="M35" s="140">
        <f t="shared" si="6"/>
        <v>0</v>
      </c>
      <c r="N35" s="141">
        <f t="shared" si="7"/>
        <v>0</v>
      </c>
    </row>
    <row r="36" spans="1:14" x14ac:dyDescent="0.35">
      <c r="A36" s="198" t="s">
        <v>76</v>
      </c>
      <c r="B36" s="27" t="s">
        <v>77</v>
      </c>
      <c r="C36" s="35">
        <v>1</v>
      </c>
      <c r="D36" s="44">
        <v>1</v>
      </c>
      <c r="E36" s="82"/>
      <c r="F36" s="107">
        <f>F31</f>
        <v>7</v>
      </c>
      <c r="G36" s="130">
        <f t="shared" si="0"/>
        <v>1.1666666666666667</v>
      </c>
      <c r="H36" s="130">
        <f t="shared" si="1"/>
        <v>46.666666666666671</v>
      </c>
      <c r="I36" s="130">
        <f t="shared" si="2"/>
        <v>0</v>
      </c>
      <c r="J36" s="130">
        <f t="shared" si="3"/>
        <v>11.666666666666668</v>
      </c>
      <c r="K36" s="130">
        <f t="shared" si="4"/>
        <v>0</v>
      </c>
      <c r="L36" s="130">
        <f t="shared" si="5"/>
        <v>11.666666666666668</v>
      </c>
      <c r="M36" s="130">
        <f t="shared" si="6"/>
        <v>0</v>
      </c>
      <c r="N36" s="131">
        <f t="shared" si="7"/>
        <v>0</v>
      </c>
    </row>
    <row r="37" spans="1:14" x14ac:dyDescent="0.35">
      <c r="A37" s="199"/>
      <c r="B37" s="12" t="s">
        <v>78</v>
      </c>
      <c r="C37" s="36">
        <v>1</v>
      </c>
      <c r="D37" s="45">
        <v>1</v>
      </c>
      <c r="E37" s="83"/>
      <c r="F37" s="108">
        <f>F36</f>
        <v>7</v>
      </c>
      <c r="G37" s="132">
        <f t="shared" si="0"/>
        <v>1.1666666666666667</v>
      </c>
      <c r="H37" s="132">
        <f t="shared" si="1"/>
        <v>46.666666666666671</v>
      </c>
      <c r="I37" s="132">
        <f t="shared" si="2"/>
        <v>0</v>
      </c>
      <c r="J37" s="132">
        <f t="shared" si="3"/>
        <v>11.666666666666668</v>
      </c>
      <c r="K37" s="132">
        <f t="shared" si="4"/>
        <v>0</v>
      </c>
      <c r="L37" s="132">
        <f t="shared" si="5"/>
        <v>11.666666666666668</v>
      </c>
      <c r="M37" s="132">
        <f t="shared" si="6"/>
        <v>0</v>
      </c>
      <c r="N37" s="133">
        <f t="shared" si="7"/>
        <v>0</v>
      </c>
    </row>
    <row r="38" spans="1:14" x14ac:dyDescent="0.35">
      <c r="A38" s="199"/>
      <c r="B38" s="12" t="s">
        <v>79</v>
      </c>
      <c r="C38" s="36">
        <v>1</v>
      </c>
      <c r="D38" s="45">
        <v>1</v>
      </c>
      <c r="E38" s="83"/>
      <c r="F38" s="108">
        <f t="shared" ref="F38:F44" si="10">F37</f>
        <v>7</v>
      </c>
      <c r="G38" s="132">
        <f t="shared" si="0"/>
        <v>1.1666666666666667</v>
      </c>
      <c r="H38" s="132">
        <f t="shared" si="1"/>
        <v>46.666666666666671</v>
      </c>
      <c r="I38" s="132">
        <f t="shared" si="2"/>
        <v>0</v>
      </c>
      <c r="J38" s="132">
        <f t="shared" si="3"/>
        <v>11.666666666666668</v>
      </c>
      <c r="K38" s="132">
        <f t="shared" si="4"/>
        <v>0</v>
      </c>
      <c r="L38" s="132">
        <f t="shared" si="5"/>
        <v>11.666666666666668</v>
      </c>
      <c r="M38" s="132">
        <f t="shared" si="6"/>
        <v>0</v>
      </c>
      <c r="N38" s="133">
        <f t="shared" si="7"/>
        <v>0</v>
      </c>
    </row>
    <row r="39" spans="1:14" x14ac:dyDescent="0.35">
      <c r="A39" s="199"/>
      <c r="B39" s="12" t="s">
        <v>80</v>
      </c>
      <c r="C39" s="36"/>
      <c r="D39" s="45"/>
      <c r="E39" s="83"/>
      <c r="F39" s="108">
        <f t="shared" si="10"/>
        <v>7</v>
      </c>
      <c r="G39" s="132">
        <f t="shared" si="0"/>
        <v>1.1666666666666667</v>
      </c>
      <c r="H39" s="132">
        <f t="shared" si="1"/>
        <v>46.666666666666671</v>
      </c>
      <c r="I39" s="132">
        <f t="shared" si="2"/>
        <v>0</v>
      </c>
      <c r="J39" s="132">
        <f t="shared" si="3"/>
        <v>11.666666666666668</v>
      </c>
      <c r="K39" s="132">
        <f t="shared" si="4"/>
        <v>0</v>
      </c>
      <c r="L39" s="132">
        <f t="shared" si="5"/>
        <v>11.666666666666668</v>
      </c>
      <c r="M39" s="132">
        <f t="shared" si="6"/>
        <v>0</v>
      </c>
      <c r="N39" s="133">
        <f t="shared" si="7"/>
        <v>0</v>
      </c>
    </row>
    <row r="40" spans="1:14" x14ac:dyDescent="0.35">
      <c r="A40" s="199"/>
      <c r="B40" s="12" t="s">
        <v>81</v>
      </c>
      <c r="C40" s="36">
        <v>1</v>
      </c>
      <c r="D40" s="45">
        <v>1</v>
      </c>
      <c r="E40" s="83"/>
      <c r="F40" s="108">
        <f t="shared" si="10"/>
        <v>7</v>
      </c>
      <c r="G40" s="132">
        <f t="shared" si="0"/>
        <v>1.1666666666666667</v>
      </c>
      <c r="H40" s="132">
        <f t="shared" si="1"/>
        <v>46.666666666666671</v>
      </c>
      <c r="I40" s="132">
        <f t="shared" si="2"/>
        <v>0</v>
      </c>
      <c r="J40" s="132">
        <f t="shared" si="3"/>
        <v>11.666666666666668</v>
      </c>
      <c r="K40" s="132">
        <f t="shared" si="4"/>
        <v>0</v>
      </c>
      <c r="L40" s="132">
        <f t="shared" si="5"/>
        <v>11.666666666666668</v>
      </c>
      <c r="M40" s="132">
        <f t="shared" si="6"/>
        <v>0</v>
      </c>
      <c r="N40" s="133">
        <f t="shared" si="7"/>
        <v>0</v>
      </c>
    </row>
    <row r="41" spans="1:14" x14ac:dyDescent="0.35">
      <c r="A41" s="199"/>
      <c r="B41" s="12" t="s">
        <v>52</v>
      </c>
      <c r="C41" s="36">
        <v>1</v>
      </c>
      <c r="D41" s="45">
        <v>1</v>
      </c>
      <c r="E41" s="83"/>
      <c r="F41" s="108">
        <f t="shared" si="10"/>
        <v>7</v>
      </c>
      <c r="G41" s="132">
        <f t="shared" si="0"/>
        <v>1.1666666666666667</v>
      </c>
      <c r="H41" s="132">
        <f t="shared" si="1"/>
        <v>46.666666666666671</v>
      </c>
      <c r="I41" s="132">
        <f t="shared" si="2"/>
        <v>0</v>
      </c>
      <c r="J41" s="132">
        <f t="shared" si="3"/>
        <v>11.666666666666668</v>
      </c>
      <c r="K41" s="132">
        <f t="shared" si="4"/>
        <v>0</v>
      </c>
      <c r="L41" s="132">
        <f t="shared" si="5"/>
        <v>11.666666666666668</v>
      </c>
      <c r="M41" s="132">
        <f t="shared" si="6"/>
        <v>0</v>
      </c>
      <c r="N41" s="133">
        <f t="shared" si="7"/>
        <v>0</v>
      </c>
    </row>
    <row r="42" spans="1:14" x14ac:dyDescent="0.35">
      <c r="A42" s="199"/>
      <c r="B42" s="12" t="s">
        <v>50</v>
      </c>
      <c r="C42" s="36">
        <v>1</v>
      </c>
      <c r="D42" s="45">
        <v>1</v>
      </c>
      <c r="E42" s="83"/>
      <c r="F42" s="108">
        <f t="shared" si="10"/>
        <v>7</v>
      </c>
      <c r="G42" s="132">
        <f t="shared" si="0"/>
        <v>1.1666666666666667</v>
      </c>
      <c r="H42" s="132">
        <f t="shared" si="1"/>
        <v>46.666666666666671</v>
      </c>
      <c r="I42" s="132">
        <f t="shared" si="2"/>
        <v>0</v>
      </c>
      <c r="J42" s="132">
        <f t="shared" si="3"/>
        <v>11.666666666666668</v>
      </c>
      <c r="K42" s="132">
        <f t="shared" si="4"/>
        <v>0</v>
      </c>
      <c r="L42" s="132">
        <f t="shared" si="5"/>
        <v>11.666666666666668</v>
      </c>
      <c r="M42" s="132">
        <f t="shared" si="6"/>
        <v>0</v>
      </c>
      <c r="N42" s="133">
        <f t="shared" si="7"/>
        <v>0</v>
      </c>
    </row>
    <row r="43" spans="1:14" x14ac:dyDescent="0.35">
      <c r="A43" s="199"/>
      <c r="B43" s="12" t="s">
        <v>82</v>
      </c>
      <c r="C43" s="36">
        <v>1</v>
      </c>
      <c r="D43" s="45">
        <v>1</v>
      </c>
      <c r="E43" s="83"/>
      <c r="F43" s="108">
        <f t="shared" si="10"/>
        <v>7</v>
      </c>
      <c r="G43" s="132">
        <f t="shared" si="0"/>
        <v>1.1666666666666667</v>
      </c>
      <c r="H43" s="132">
        <f t="shared" si="1"/>
        <v>46.666666666666671</v>
      </c>
      <c r="I43" s="132">
        <f t="shared" si="2"/>
        <v>0</v>
      </c>
      <c r="J43" s="132">
        <f t="shared" si="3"/>
        <v>11.666666666666668</v>
      </c>
      <c r="K43" s="132">
        <f t="shared" si="4"/>
        <v>0</v>
      </c>
      <c r="L43" s="132">
        <f t="shared" si="5"/>
        <v>11.666666666666668</v>
      </c>
      <c r="M43" s="132">
        <f t="shared" si="6"/>
        <v>0</v>
      </c>
      <c r="N43" s="133">
        <f t="shared" si="7"/>
        <v>0</v>
      </c>
    </row>
    <row r="44" spans="1:14" x14ac:dyDescent="0.35">
      <c r="A44" s="199"/>
      <c r="B44" s="12" t="s">
        <v>83</v>
      </c>
      <c r="C44" s="36"/>
      <c r="D44" s="45"/>
      <c r="E44" s="83"/>
      <c r="F44" s="108">
        <f t="shared" si="10"/>
        <v>7</v>
      </c>
      <c r="G44" s="132">
        <f t="shared" si="0"/>
        <v>1.1666666666666667</v>
      </c>
      <c r="H44" s="132">
        <f t="shared" si="1"/>
        <v>46.666666666666671</v>
      </c>
      <c r="I44" s="132">
        <f t="shared" si="2"/>
        <v>0</v>
      </c>
      <c r="J44" s="132">
        <f t="shared" si="3"/>
        <v>11.666666666666668</v>
      </c>
      <c r="K44" s="132">
        <f t="shared" si="4"/>
        <v>0</v>
      </c>
      <c r="L44" s="132">
        <f t="shared" si="5"/>
        <v>11.666666666666668</v>
      </c>
      <c r="M44" s="132">
        <f t="shared" si="6"/>
        <v>0</v>
      </c>
      <c r="N44" s="133">
        <f t="shared" si="7"/>
        <v>0</v>
      </c>
    </row>
    <row r="45" spans="1:14" ht="15" thickBot="1" x14ac:dyDescent="0.4">
      <c r="A45" s="200"/>
      <c r="B45" s="28" t="s">
        <v>84</v>
      </c>
      <c r="C45" s="37">
        <v>1</v>
      </c>
      <c r="D45" s="46">
        <v>1</v>
      </c>
      <c r="E45" s="84"/>
      <c r="F45" s="109">
        <f>F44</f>
        <v>7</v>
      </c>
      <c r="G45" s="134">
        <f t="shared" si="0"/>
        <v>1.1666666666666667</v>
      </c>
      <c r="H45" s="134">
        <f t="shared" si="1"/>
        <v>46.666666666666671</v>
      </c>
      <c r="I45" s="134">
        <f t="shared" si="2"/>
        <v>0</v>
      </c>
      <c r="J45" s="134">
        <f t="shared" si="3"/>
        <v>11.666666666666668</v>
      </c>
      <c r="K45" s="134">
        <f t="shared" si="4"/>
        <v>0</v>
      </c>
      <c r="L45" s="134">
        <f t="shared" si="5"/>
        <v>11.666666666666668</v>
      </c>
      <c r="M45" s="134">
        <f t="shared" si="6"/>
        <v>0</v>
      </c>
      <c r="N45" s="135">
        <f t="shared" si="7"/>
        <v>0</v>
      </c>
    </row>
    <row r="46" spans="1:14" x14ac:dyDescent="0.35">
      <c r="A46" s="17"/>
      <c r="C46" s="18"/>
      <c r="G46" s="60"/>
      <c r="H46" s="60"/>
      <c r="I46" s="60"/>
      <c r="J46" s="60"/>
      <c r="K46" s="60"/>
      <c r="L46" s="60"/>
      <c r="M46" s="60"/>
      <c r="N46" s="60"/>
    </row>
    <row r="47" spans="1:14" x14ac:dyDescent="0.35">
      <c r="A47" s="15"/>
      <c r="B47" s="30" t="s">
        <v>25</v>
      </c>
      <c r="C47" s="32">
        <f>SUM(C2:C45)</f>
        <v>26</v>
      </c>
      <c r="D47" s="48">
        <f>SUM(D2:D45)</f>
        <v>26</v>
      </c>
      <c r="G47" s="60"/>
      <c r="H47" s="60"/>
      <c r="I47" s="60"/>
      <c r="J47" s="60"/>
      <c r="K47" s="60"/>
      <c r="L47" s="60"/>
      <c r="M47" s="60"/>
      <c r="N47" s="60">
        <f>SUM(N2:N46)</f>
        <v>0</v>
      </c>
    </row>
    <row r="49" spans="1:7" ht="15" thickBot="1" x14ac:dyDescent="0.4">
      <c r="A49" s="13" t="s">
        <v>93</v>
      </c>
      <c r="B49" s="13"/>
      <c r="C49" s="14"/>
    </row>
    <row r="50" spans="1:7" ht="23.5" x14ac:dyDescent="0.55000000000000004">
      <c r="B50" s="173"/>
      <c r="C50" s="174"/>
      <c r="D50" s="174"/>
      <c r="E50" s="174"/>
      <c r="F50" s="174"/>
      <c r="G50" s="175"/>
    </row>
    <row r="51" spans="1:7" x14ac:dyDescent="0.35">
      <c r="B51" s="176"/>
      <c r="G51" s="177"/>
    </row>
    <row r="52" spans="1:7" x14ac:dyDescent="0.35">
      <c r="B52" s="178"/>
      <c r="G52" s="177"/>
    </row>
    <row r="53" spans="1:7" ht="15" thickBot="1" x14ac:dyDescent="0.4">
      <c r="B53" s="179"/>
      <c r="C53" s="180"/>
      <c r="D53" s="180"/>
      <c r="E53" s="180"/>
      <c r="F53" s="180"/>
      <c r="G53" s="181"/>
    </row>
    <row r="54" spans="1:7" x14ac:dyDescent="0.35">
      <c r="A54" s="13"/>
      <c r="B54" s="13"/>
    </row>
    <row r="55" spans="1:7" x14ac:dyDescent="0.35">
      <c r="A55" s="13"/>
      <c r="B55" s="13"/>
    </row>
    <row r="56" spans="1:7" x14ac:dyDescent="0.35">
      <c r="A56" s="13"/>
      <c r="B56" s="13"/>
    </row>
  </sheetData>
  <mergeCells count="12">
    <mergeCell ref="A36:A45"/>
    <mergeCell ref="A32:A35"/>
    <mergeCell ref="A17:A19"/>
    <mergeCell ref="A20:A22"/>
    <mergeCell ref="A23:A25"/>
    <mergeCell ref="A26:A28"/>
    <mergeCell ref="A29:A31"/>
    <mergeCell ref="A2:A4"/>
    <mergeCell ref="A5:A7"/>
    <mergeCell ref="A8:A10"/>
    <mergeCell ref="A11:A13"/>
    <mergeCell ref="A14:A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D3943-4ED1-43EC-A939-9183F7F1D4E0}">
  <dimension ref="A1:N56"/>
  <sheetViews>
    <sheetView zoomScale="70" zoomScaleNormal="70" workbookViewId="0">
      <selection activeCell="E2" sqref="E2:E45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7" max="7" width="14.6328125" customWidth="1"/>
    <col min="8" max="8" width="9" bestFit="1" customWidth="1"/>
    <col min="9" max="9" width="11.81640625" bestFit="1" customWidth="1"/>
    <col min="10" max="10" width="9" bestFit="1" customWidth="1"/>
    <col min="11" max="11" width="11.36328125" bestFit="1" customWidth="1"/>
    <col min="12" max="12" width="9" bestFit="1" customWidth="1"/>
    <col min="13" max="13" width="11.36328125" bestFit="1" customWidth="1"/>
    <col min="14" max="14" width="12.6328125" bestFit="1" customWidth="1"/>
  </cols>
  <sheetData>
    <row r="1" spans="1:14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79" t="s">
        <v>103</v>
      </c>
      <c r="H1" s="80" t="s">
        <v>100</v>
      </c>
      <c r="I1" s="80" t="s">
        <v>104</v>
      </c>
      <c r="J1" s="80" t="s">
        <v>101</v>
      </c>
      <c r="K1" s="80" t="s">
        <v>104</v>
      </c>
      <c r="L1" s="80" t="s">
        <v>102</v>
      </c>
      <c r="M1" s="80" t="s">
        <v>104</v>
      </c>
      <c r="N1" s="81" t="s">
        <v>25</v>
      </c>
    </row>
    <row r="2" spans="1:14" ht="14" customHeight="1" x14ac:dyDescent="0.35">
      <c r="A2" s="195" t="s">
        <v>86</v>
      </c>
      <c r="B2" s="22" t="s">
        <v>67</v>
      </c>
      <c r="C2" s="35">
        <v>1</v>
      </c>
      <c r="D2" s="44">
        <v>1</v>
      </c>
      <c r="E2" s="82"/>
      <c r="F2" s="107">
        <f>'Component Service Cost'!C8</f>
        <v>15</v>
      </c>
      <c r="G2" s="130">
        <f>F2/6</f>
        <v>2.5</v>
      </c>
      <c r="H2" s="130">
        <f>G2*40</f>
        <v>100</v>
      </c>
      <c r="I2" s="130">
        <f>E2*H2</f>
        <v>0</v>
      </c>
      <c r="J2" s="130">
        <f>G2*10</f>
        <v>25</v>
      </c>
      <c r="K2" s="130">
        <f>(E2*1.5)*J2</f>
        <v>0</v>
      </c>
      <c r="L2" s="130">
        <f>G2*10</f>
        <v>25</v>
      </c>
      <c r="M2" s="130">
        <f>(E2*2)*L2</f>
        <v>0</v>
      </c>
      <c r="N2" s="131">
        <f>(I2+K2+M2)*D2</f>
        <v>0</v>
      </c>
    </row>
    <row r="3" spans="1:14" ht="15.65" customHeight="1" x14ac:dyDescent="0.35">
      <c r="A3" s="196"/>
      <c r="B3" s="23" t="s">
        <v>68</v>
      </c>
      <c r="C3" s="36">
        <v>1</v>
      </c>
      <c r="D3" s="45">
        <v>1</v>
      </c>
      <c r="E3" s="83"/>
      <c r="F3" s="108">
        <f>F2</f>
        <v>15</v>
      </c>
      <c r="G3" s="132">
        <f>F3/6</f>
        <v>2.5</v>
      </c>
      <c r="H3" s="132">
        <f>G3*40</f>
        <v>100</v>
      </c>
      <c r="I3" s="132">
        <f>E3*H3</f>
        <v>0</v>
      </c>
      <c r="J3" s="132">
        <f>G3*10</f>
        <v>25</v>
      </c>
      <c r="K3" s="132">
        <f>(E3*1.5)*J3</f>
        <v>0</v>
      </c>
      <c r="L3" s="132">
        <f>G3*10</f>
        <v>25</v>
      </c>
      <c r="M3" s="132">
        <f>(E3*2)*L3</f>
        <v>0</v>
      </c>
      <c r="N3" s="133">
        <f>(I3+K3+M3)*D3</f>
        <v>0</v>
      </c>
    </row>
    <row r="4" spans="1:14" ht="14.75" customHeight="1" thickBot="1" x14ac:dyDescent="0.4">
      <c r="A4" s="197"/>
      <c r="B4" s="21" t="s">
        <v>53</v>
      </c>
      <c r="C4" s="37">
        <v>1</v>
      </c>
      <c r="D4" s="46">
        <v>1</v>
      </c>
      <c r="E4" s="84"/>
      <c r="F4" s="108">
        <f>F3</f>
        <v>15</v>
      </c>
      <c r="G4" s="134">
        <f t="shared" ref="G4:G45" si="0">F4/6</f>
        <v>2.5</v>
      </c>
      <c r="H4" s="134">
        <f t="shared" ref="H4:H45" si="1">G4*40</f>
        <v>100</v>
      </c>
      <c r="I4" s="134">
        <f t="shared" ref="I4:I45" si="2">E4*H4</f>
        <v>0</v>
      </c>
      <c r="J4" s="134">
        <f t="shared" ref="J4:J45" si="3">G4*10</f>
        <v>25</v>
      </c>
      <c r="K4" s="134">
        <f t="shared" ref="K4:K45" si="4">(E4*1.5)*J4</f>
        <v>0</v>
      </c>
      <c r="L4" s="134">
        <f t="shared" ref="L4:L45" si="5">G4*10</f>
        <v>25</v>
      </c>
      <c r="M4" s="134">
        <f t="shared" ref="M4:M45" si="6">(E4*2)*L4</f>
        <v>0</v>
      </c>
      <c r="N4" s="135">
        <f t="shared" ref="N4:N45" si="7">(I4+K4+M4)*D4</f>
        <v>0</v>
      </c>
    </row>
    <row r="5" spans="1:14" x14ac:dyDescent="0.35">
      <c r="A5" s="207" t="s">
        <v>69</v>
      </c>
      <c r="B5" s="22" t="s">
        <v>67</v>
      </c>
      <c r="C5" s="35">
        <v>1</v>
      </c>
      <c r="D5" s="44">
        <v>1</v>
      </c>
      <c r="E5" s="82"/>
      <c r="F5" s="113">
        <f>F2</f>
        <v>15</v>
      </c>
      <c r="G5" s="130">
        <f t="shared" si="0"/>
        <v>2.5</v>
      </c>
      <c r="H5" s="130">
        <f t="shared" si="1"/>
        <v>100</v>
      </c>
      <c r="I5" s="130">
        <f t="shared" si="2"/>
        <v>0</v>
      </c>
      <c r="J5" s="130">
        <f t="shared" si="3"/>
        <v>25</v>
      </c>
      <c r="K5" s="130">
        <f t="shared" si="4"/>
        <v>0</v>
      </c>
      <c r="L5" s="130">
        <f t="shared" si="5"/>
        <v>25</v>
      </c>
      <c r="M5" s="130">
        <f t="shared" si="6"/>
        <v>0</v>
      </c>
      <c r="N5" s="131">
        <f t="shared" si="7"/>
        <v>0</v>
      </c>
    </row>
    <row r="6" spans="1:14" x14ac:dyDescent="0.35">
      <c r="A6" s="196"/>
      <c r="B6" s="23" t="s">
        <v>68</v>
      </c>
      <c r="C6" s="36">
        <v>1</v>
      </c>
      <c r="D6" s="45">
        <v>1</v>
      </c>
      <c r="E6" s="83"/>
      <c r="F6" s="114">
        <f t="shared" ref="F6:F7" si="8">F3</f>
        <v>15</v>
      </c>
      <c r="G6" s="132">
        <f t="shared" si="0"/>
        <v>2.5</v>
      </c>
      <c r="H6" s="132">
        <f t="shared" si="1"/>
        <v>100</v>
      </c>
      <c r="I6" s="132">
        <f t="shared" si="2"/>
        <v>0</v>
      </c>
      <c r="J6" s="132">
        <f t="shared" si="3"/>
        <v>25</v>
      </c>
      <c r="K6" s="132">
        <f t="shared" si="4"/>
        <v>0</v>
      </c>
      <c r="L6" s="132">
        <f t="shared" si="5"/>
        <v>25</v>
      </c>
      <c r="M6" s="132">
        <f t="shared" si="6"/>
        <v>0</v>
      </c>
      <c r="N6" s="133">
        <f t="shared" si="7"/>
        <v>0</v>
      </c>
    </row>
    <row r="7" spans="1:14" ht="15" thickBot="1" x14ac:dyDescent="0.4">
      <c r="A7" s="197"/>
      <c r="B7" s="21" t="s">
        <v>53</v>
      </c>
      <c r="C7" s="37">
        <v>1</v>
      </c>
      <c r="D7" s="46">
        <v>1</v>
      </c>
      <c r="E7" s="84"/>
      <c r="F7" s="110">
        <f t="shared" si="8"/>
        <v>15</v>
      </c>
      <c r="G7" s="134">
        <f t="shared" si="0"/>
        <v>2.5</v>
      </c>
      <c r="H7" s="134">
        <f t="shared" si="1"/>
        <v>100</v>
      </c>
      <c r="I7" s="134">
        <f t="shared" si="2"/>
        <v>0</v>
      </c>
      <c r="J7" s="134">
        <f t="shared" si="3"/>
        <v>25</v>
      </c>
      <c r="K7" s="134">
        <f t="shared" si="4"/>
        <v>0</v>
      </c>
      <c r="L7" s="134">
        <f t="shared" si="5"/>
        <v>25</v>
      </c>
      <c r="M7" s="134">
        <f t="shared" si="6"/>
        <v>0</v>
      </c>
      <c r="N7" s="135">
        <f t="shared" si="7"/>
        <v>0</v>
      </c>
    </row>
    <row r="8" spans="1:14" x14ac:dyDescent="0.35">
      <c r="A8" s="207" t="s">
        <v>85</v>
      </c>
      <c r="B8" s="22" t="s">
        <v>67</v>
      </c>
      <c r="C8" s="35">
        <v>1</v>
      </c>
      <c r="D8" s="44">
        <v>1</v>
      </c>
      <c r="E8" s="82"/>
      <c r="F8" s="107">
        <f>F5</f>
        <v>15</v>
      </c>
      <c r="G8" s="130">
        <f t="shared" si="0"/>
        <v>2.5</v>
      </c>
      <c r="H8" s="130">
        <f t="shared" si="1"/>
        <v>100</v>
      </c>
      <c r="I8" s="130">
        <f t="shared" si="2"/>
        <v>0</v>
      </c>
      <c r="J8" s="130">
        <f t="shared" si="3"/>
        <v>25</v>
      </c>
      <c r="K8" s="130">
        <f t="shared" si="4"/>
        <v>0</v>
      </c>
      <c r="L8" s="130">
        <f t="shared" si="5"/>
        <v>25</v>
      </c>
      <c r="M8" s="130">
        <f t="shared" si="6"/>
        <v>0</v>
      </c>
      <c r="N8" s="131">
        <f t="shared" si="7"/>
        <v>0</v>
      </c>
    </row>
    <row r="9" spans="1:14" x14ac:dyDescent="0.35">
      <c r="A9" s="196"/>
      <c r="B9" s="23" t="s">
        <v>68</v>
      </c>
      <c r="C9" s="36">
        <v>3</v>
      </c>
      <c r="D9" s="45">
        <v>3</v>
      </c>
      <c r="E9" s="83"/>
      <c r="F9" s="108">
        <f>F6</f>
        <v>15</v>
      </c>
      <c r="G9" s="132">
        <f t="shared" si="0"/>
        <v>2.5</v>
      </c>
      <c r="H9" s="132">
        <f t="shared" si="1"/>
        <v>100</v>
      </c>
      <c r="I9" s="132">
        <f t="shared" si="2"/>
        <v>0</v>
      </c>
      <c r="J9" s="132">
        <f t="shared" si="3"/>
        <v>25</v>
      </c>
      <c r="K9" s="132">
        <f t="shared" si="4"/>
        <v>0</v>
      </c>
      <c r="L9" s="132">
        <f t="shared" si="5"/>
        <v>25</v>
      </c>
      <c r="M9" s="132">
        <f t="shared" si="6"/>
        <v>0</v>
      </c>
      <c r="N9" s="133">
        <f t="shared" si="7"/>
        <v>0</v>
      </c>
    </row>
    <row r="10" spans="1:14" ht="15" thickBot="1" x14ac:dyDescent="0.4">
      <c r="A10" s="197"/>
      <c r="B10" s="21" t="s">
        <v>53</v>
      </c>
      <c r="C10" s="37">
        <v>3</v>
      </c>
      <c r="D10" s="46">
        <v>3</v>
      </c>
      <c r="E10" s="84"/>
      <c r="F10" s="109">
        <f>F7</f>
        <v>15</v>
      </c>
      <c r="G10" s="134">
        <f t="shared" si="0"/>
        <v>2.5</v>
      </c>
      <c r="H10" s="134">
        <f t="shared" si="1"/>
        <v>100</v>
      </c>
      <c r="I10" s="134">
        <f t="shared" si="2"/>
        <v>0</v>
      </c>
      <c r="J10" s="134">
        <f t="shared" si="3"/>
        <v>25</v>
      </c>
      <c r="K10" s="134">
        <f t="shared" si="4"/>
        <v>0</v>
      </c>
      <c r="L10" s="134">
        <f t="shared" si="5"/>
        <v>25</v>
      </c>
      <c r="M10" s="134">
        <f t="shared" si="6"/>
        <v>0</v>
      </c>
      <c r="N10" s="135">
        <f t="shared" si="7"/>
        <v>0</v>
      </c>
    </row>
    <row r="11" spans="1:14" x14ac:dyDescent="0.35">
      <c r="A11" s="195" t="s">
        <v>75</v>
      </c>
      <c r="B11" s="22" t="s">
        <v>67</v>
      </c>
      <c r="C11" s="35">
        <v>1</v>
      </c>
      <c r="D11" s="44">
        <v>1</v>
      </c>
      <c r="E11" s="82"/>
      <c r="F11" s="111">
        <f t="shared" ref="F11:F30" si="9">F8</f>
        <v>15</v>
      </c>
      <c r="G11" s="130">
        <f t="shared" si="0"/>
        <v>2.5</v>
      </c>
      <c r="H11" s="130">
        <f t="shared" si="1"/>
        <v>100</v>
      </c>
      <c r="I11" s="130">
        <f t="shared" si="2"/>
        <v>0</v>
      </c>
      <c r="J11" s="130">
        <f t="shared" si="3"/>
        <v>25</v>
      </c>
      <c r="K11" s="130">
        <f t="shared" si="4"/>
        <v>0</v>
      </c>
      <c r="L11" s="130">
        <f t="shared" si="5"/>
        <v>25</v>
      </c>
      <c r="M11" s="130">
        <f t="shared" si="6"/>
        <v>0</v>
      </c>
      <c r="N11" s="131">
        <f t="shared" si="7"/>
        <v>0</v>
      </c>
    </row>
    <row r="12" spans="1:14" x14ac:dyDescent="0.35">
      <c r="A12" s="196"/>
      <c r="B12" s="23" t="s">
        <v>68</v>
      </c>
      <c r="C12" s="36">
        <v>2</v>
      </c>
      <c r="D12" s="45">
        <v>2</v>
      </c>
      <c r="E12" s="83"/>
      <c r="F12" s="114">
        <f t="shared" si="9"/>
        <v>15</v>
      </c>
      <c r="G12" s="132">
        <f t="shared" si="0"/>
        <v>2.5</v>
      </c>
      <c r="H12" s="132">
        <f t="shared" si="1"/>
        <v>100</v>
      </c>
      <c r="I12" s="132">
        <f t="shared" si="2"/>
        <v>0</v>
      </c>
      <c r="J12" s="132">
        <f t="shared" si="3"/>
        <v>25</v>
      </c>
      <c r="K12" s="132">
        <f t="shared" si="4"/>
        <v>0</v>
      </c>
      <c r="L12" s="132">
        <f t="shared" si="5"/>
        <v>25</v>
      </c>
      <c r="M12" s="132">
        <f t="shared" si="6"/>
        <v>0</v>
      </c>
      <c r="N12" s="133">
        <f t="shared" si="7"/>
        <v>0</v>
      </c>
    </row>
    <row r="13" spans="1:14" ht="15" thickBot="1" x14ac:dyDescent="0.4">
      <c r="A13" s="197"/>
      <c r="B13" s="21" t="s">
        <v>53</v>
      </c>
      <c r="C13" s="37">
        <v>1</v>
      </c>
      <c r="D13" s="46">
        <v>1</v>
      </c>
      <c r="E13" s="84"/>
      <c r="F13" s="115">
        <f t="shared" si="9"/>
        <v>15</v>
      </c>
      <c r="G13" s="134">
        <f t="shared" si="0"/>
        <v>2.5</v>
      </c>
      <c r="H13" s="134">
        <f t="shared" si="1"/>
        <v>100</v>
      </c>
      <c r="I13" s="134">
        <f t="shared" si="2"/>
        <v>0</v>
      </c>
      <c r="J13" s="134">
        <f t="shared" si="3"/>
        <v>25</v>
      </c>
      <c r="K13" s="134">
        <f t="shared" si="4"/>
        <v>0</v>
      </c>
      <c r="L13" s="134">
        <f t="shared" si="5"/>
        <v>25</v>
      </c>
      <c r="M13" s="134">
        <f t="shared" si="6"/>
        <v>0</v>
      </c>
      <c r="N13" s="135">
        <f t="shared" si="7"/>
        <v>0</v>
      </c>
    </row>
    <row r="14" spans="1:14" x14ac:dyDescent="0.35">
      <c r="A14" s="195" t="s">
        <v>74</v>
      </c>
      <c r="B14" s="22" t="s">
        <v>67</v>
      </c>
      <c r="C14" s="121"/>
      <c r="D14" s="44"/>
      <c r="E14" s="82"/>
      <c r="F14" s="111">
        <f t="shared" si="9"/>
        <v>15</v>
      </c>
      <c r="G14" s="130">
        <f t="shared" si="0"/>
        <v>2.5</v>
      </c>
      <c r="H14" s="130">
        <f t="shared" si="1"/>
        <v>100</v>
      </c>
      <c r="I14" s="130">
        <f t="shared" si="2"/>
        <v>0</v>
      </c>
      <c r="J14" s="130">
        <f t="shared" si="3"/>
        <v>25</v>
      </c>
      <c r="K14" s="130">
        <f t="shared" si="4"/>
        <v>0</v>
      </c>
      <c r="L14" s="130">
        <f t="shared" si="5"/>
        <v>25</v>
      </c>
      <c r="M14" s="130">
        <f t="shared" si="6"/>
        <v>0</v>
      </c>
      <c r="N14" s="131">
        <f t="shared" si="7"/>
        <v>0</v>
      </c>
    </row>
    <row r="15" spans="1:14" x14ac:dyDescent="0.35">
      <c r="A15" s="196"/>
      <c r="B15" s="23" t="s">
        <v>68</v>
      </c>
      <c r="C15" s="120"/>
      <c r="D15" s="45"/>
      <c r="E15" s="83"/>
      <c r="F15" s="114">
        <f t="shared" si="9"/>
        <v>15</v>
      </c>
      <c r="G15" s="132">
        <f t="shared" si="0"/>
        <v>2.5</v>
      </c>
      <c r="H15" s="132">
        <f t="shared" si="1"/>
        <v>100</v>
      </c>
      <c r="I15" s="132">
        <f t="shared" si="2"/>
        <v>0</v>
      </c>
      <c r="J15" s="132">
        <f t="shared" si="3"/>
        <v>25</v>
      </c>
      <c r="K15" s="132">
        <f t="shared" si="4"/>
        <v>0</v>
      </c>
      <c r="L15" s="132">
        <f t="shared" si="5"/>
        <v>25</v>
      </c>
      <c r="M15" s="132">
        <f t="shared" si="6"/>
        <v>0</v>
      </c>
      <c r="N15" s="133">
        <f t="shared" si="7"/>
        <v>0</v>
      </c>
    </row>
    <row r="16" spans="1:14" ht="15" thickBot="1" x14ac:dyDescent="0.4">
      <c r="A16" s="197"/>
      <c r="B16" s="21" t="s">
        <v>53</v>
      </c>
      <c r="C16" s="122"/>
      <c r="D16" s="46"/>
      <c r="E16" s="84"/>
      <c r="F16" s="115">
        <f t="shared" si="9"/>
        <v>15</v>
      </c>
      <c r="G16" s="134">
        <f t="shared" si="0"/>
        <v>2.5</v>
      </c>
      <c r="H16" s="134">
        <f t="shared" si="1"/>
        <v>100</v>
      </c>
      <c r="I16" s="134">
        <f t="shared" si="2"/>
        <v>0</v>
      </c>
      <c r="J16" s="134">
        <f t="shared" si="3"/>
        <v>25</v>
      </c>
      <c r="K16" s="134">
        <f t="shared" si="4"/>
        <v>0</v>
      </c>
      <c r="L16" s="134">
        <f t="shared" si="5"/>
        <v>25</v>
      </c>
      <c r="M16" s="134">
        <f t="shared" si="6"/>
        <v>0</v>
      </c>
      <c r="N16" s="135">
        <f t="shared" si="7"/>
        <v>0</v>
      </c>
    </row>
    <row r="17" spans="1:14" x14ac:dyDescent="0.35">
      <c r="A17" s="195" t="s">
        <v>72</v>
      </c>
      <c r="B17" s="22" t="s">
        <v>67</v>
      </c>
      <c r="C17" s="35">
        <v>1</v>
      </c>
      <c r="D17" s="44">
        <v>1</v>
      </c>
      <c r="E17" s="82"/>
      <c r="F17" s="111">
        <f t="shared" si="9"/>
        <v>15</v>
      </c>
      <c r="G17" s="130">
        <f t="shared" si="0"/>
        <v>2.5</v>
      </c>
      <c r="H17" s="130">
        <f t="shared" si="1"/>
        <v>100</v>
      </c>
      <c r="I17" s="130">
        <f t="shared" si="2"/>
        <v>0</v>
      </c>
      <c r="J17" s="130">
        <f t="shared" si="3"/>
        <v>25</v>
      </c>
      <c r="K17" s="130">
        <f t="shared" si="4"/>
        <v>0</v>
      </c>
      <c r="L17" s="130">
        <f t="shared" si="5"/>
        <v>25</v>
      </c>
      <c r="M17" s="130">
        <f t="shared" si="6"/>
        <v>0</v>
      </c>
      <c r="N17" s="131">
        <f t="shared" si="7"/>
        <v>0</v>
      </c>
    </row>
    <row r="18" spans="1:14" x14ac:dyDescent="0.35">
      <c r="A18" s="196"/>
      <c r="B18" s="23" t="s">
        <v>68</v>
      </c>
      <c r="C18" s="36">
        <v>2</v>
      </c>
      <c r="D18" s="45">
        <v>2</v>
      </c>
      <c r="E18" s="83"/>
      <c r="F18" s="114">
        <f t="shared" si="9"/>
        <v>15</v>
      </c>
      <c r="G18" s="132">
        <f t="shared" si="0"/>
        <v>2.5</v>
      </c>
      <c r="H18" s="132">
        <f t="shared" si="1"/>
        <v>100</v>
      </c>
      <c r="I18" s="132">
        <f t="shared" si="2"/>
        <v>0</v>
      </c>
      <c r="J18" s="132">
        <f t="shared" si="3"/>
        <v>25</v>
      </c>
      <c r="K18" s="132">
        <f t="shared" si="4"/>
        <v>0</v>
      </c>
      <c r="L18" s="132">
        <f t="shared" si="5"/>
        <v>25</v>
      </c>
      <c r="M18" s="132">
        <f t="shared" si="6"/>
        <v>0</v>
      </c>
      <c r="N18" s="133">
        <f t="shared" si="7"/>
        <v>0</v>
      </c>
    </row>
    <row r="19" spans="1:14" ht="15" thickBot="1" x14ac:dyDescent="0.4">
      <c r="A19" s="197"/>
      <c r="B19" s="21" t="s">
        <v>53</v>
      </c>
      <c r="C19" s="37">
        <v>1</v>
      </c>
      <c r="D19" s="46">
        <v>1</v>
      </c>
      <c r="E19" s="84"/>
      <c r="F19" s="115">
        <f t="shared" si="9"/>
        <v>15</v>
      </c>
      <c r="G19" s="134">
        <f t="shared" si="0"/>
        <v>2.5</v>
      </c>
      <c r="H19" s="134">
        <f t="shared" si="1"/>
        <v>100</v>
      </c>
      <c r="I19" s="134">
        <f t="shared" si="2"/>
        <v>0</v>
      </c>
      <c r="J19" s="134">
        <f t="shared" si="3"/>
        <v>25</v>
      </c>
      <c r="K19" s="134">
        <f t="shared" si="4"/>
        <v>0</v>
      </c>
      <c r="L19" s="134">
        <f t="shared" si="5"/>
        <v>25</v>
      </c>
      <c r="M19" s="134">
        <f t="shared" si="6"/>
        <v>0</v>
      </c>
      <c r="N19" s="135">
        <f t="shared" si="7"/>
        <v>0</v>
      </c>
    </row>
    <row r="20" spans="1:14" x14ac:dyDescent="0.35">
      <c r="A20" s="204" t="s">
        <v>73</v>
      </c>
      <c r="B20" s="22" t="s">
        <v>67</v>
      </c>
      <c r="C20" s="35">
        <v>1</v>
      </c>
      <c r="D20" s="44">
        <v>1</v>
      </c>
      <c r="E20" s="82"/>
      <c r="F20" s="111">
        <f t="shared" si="9"/>
        <v>15</v>
      </c>
      <c r="G20" s="130">
        <f t="shared" si="0"/>
        <v>2.5</v>
      </c>
      <c r="H20" s="130">
        <f t="shared" si="1"/>
        <v>100</v>
      </c>
      <c r="I20" s="130">
        <f t="shared" si="2"/>
        <v>0</v>
      </c>
      <c r="J20" s="130">
        <f t="shared" si="3"/>
        <v>25</v>
      </c>
      <c r="K20" s="130">
        <f t="shared" si="4"/>
        <v>0</v>
      </c>
      <c r="L20" s="130">
        <f t="shared" si="5"/>
        <v>25</v>
      </c>
      <c r="M20" s="130">
        <f t="shared" si="6"/>
        <v>0</v>
      </c>
      <c r="N20" s="131">
        <f t="shared" si="7"/>
        <v>0</v>
      </c>
    </row>
    <row r="21" spans="1:14" x14ac:dyDescent="0.35">
      <c r="A21" s="205"/>
      <c r="B21" s="23" t="s">
        <v>68</v>
      </c>
      <c r="C21" s="36">
        <v>1</v>
      </c>
      <c r="D21" s="45">
        <v>1</v>
      </c>
      <c r="E21" s="83"/>
      <c r="F21" s="114">
        <f t="shared" si="9"/>
        <v>15</v>
      </c>
      <c r="G21" s="132">
        <f t="shared" si="0"/>
        <v>2.5</v>
      </c>
      <c r="H21" s="132">
        <f t="shared" si="1"/>
        <v>100</v>
      </c>
      <c r="I21" s="132">
        <f t="shared" si="2"/>
        <v>0</v>
      </c>
      <c r="J21" s="132">
        <f t="shared" si="3"/>
        <v>25</v>
      </c>
      <c r="K21" s="132">
        <f t="shared" si="4"/>
        <v>0</v>
      </c>
      <c r="L21" s="132">
        <f t="shared" si="5"/>
        <v>25</v>
      </c>
      <c r="M21" s="132">
        <f t="shared" si="6"/>
        <v>0</v>
      </c>
      <c r="N21" s="133">
        <f t="shared" si="7"/>
        <v>0</v>
      </c>
    </row>
    <row r="22" spans="1:14" ht="15" thickBot="1" x14ac:dyDescent="0.4">
      <c r="A22" s="206"/>
      <c r="B22" s="21" t="s">
        <v>53</v>
      </c>
      <c r="C22" s="37">
        <v>1</v>
      </c>
      <c r="D22" s="46">
        <v>1</v>
      </c>
      <c r="E22" s="84"/>
      <c r="F22" s="115">
        <f t="shared" si="9"/>
        <v>15</v>
      </c>
      <c r="G22" s="134">
        <f t="shared" si="0"/>
        <v>2.5</v>
      </c>
      <c r="H22" s="134">
        <f t="shared" si="1"/>
        <v>100</v>
      </c>
      <c r="I22" s="134">
        <f t="shared" si="2"/>
        <v>0</v>
      </c>
      <c r="J22" s="134">
        <f t="shared" si="3"/>
        <v>25</v>
      </c>
      <c r="K22" s="134">
        <f t="shared" si="4"/>
        <v>0</v>
      </c>
      <c r="L22" s="134">
        <f t="shared" si="5"/>
        <v>25</v>
      </c>
      <c r="M22" s="134">
        <f t="shared" si="6"/>
        <v>0</v>
      </c>
      <c r="N22" s="135">
        <f t="shared" si="7"/>
        <v>0</v>
      </c>
    </row>
    <row r="23" spans="1:14" x14ac:dyDescent="0.35">
      <c r="A23" s="204" t="s">
        <v>70</v>
      </c>
      <c r="B23" s="22" t="s">
        <v>71</v>
      </c>
      <c r="C23" s="35">
        <v>1</v>
      </c>
      <c r="D23" s="44">
        <v>1</v>
      </c>
      <c r="E23" s="85"/>
      <c r="F23" s="111">
        <f t="shared" si="9"/>
        <v>15</v>
      </c>
      <c r="G23" s="136">
        <f t="shared" si="0"/>
        <v>2.5</v>
      </c>
      <c r="H23" s="136">
        <f t="shared" si="1"/>
        <v>100</v>
      </c>
      <c r="I23" s="136">
        <f t="shared" si="2"/>
        <v>0</v>
      </c>
      <c r="J23" s="136">
        <f t="shared" si="3"/>
        <v>25</v>
      </c>
      <c r="K23" s="136">
        <f t="shared" si="4"/>
        <v>0</v>
      </c>
      <c r="L23" s="136">
        <f t="shared" si="5"/>
        <v>25</v>
      </c>
      <c r="M23" s="136">
        <f t="shared" si="6"/>
        <v>0</v>
      </c>
      <c r="N23" s="136">
        <f t="shared" si="7"/>
        <v>0</v>
      </c>
    </row>
    <row r="24" spans="1:14" x14ac:dyDescent="0.35">
      <c r="A24" s="205"/>
      <c r="B24" s="119"/>
      <c r="C24" s="120"/>
      <c r="D24" s="45"/>
      <c r="E24" s="83"/>
      <c r="F24" s="114">
        <f t="shared" si="9"/>
        <v>15</v>
      </c>
      <c r="G24" s="132">
        <f t="shared" si="0"/>
        <v>2.5</v>
      </c>
      <c r="H24" s="132">
        <f t="shared" si="1"/>
        <v>100</v>
      </c>
      <c r="I24" s="132">
        <f t="shared" si="2"/>
        <v>0</v>
      </c>
      <c r="J24" s="132">
        <f t="shared" si="3"/>
        <v>25</v>
      </c>
      <c r="K24" s="132">
        <f t="shared" si="4"/>
        <v>0</v>
      </c>
      <c r="L24" s="132">
        <f t="shared" si="5"/>
        <v>25</v>
      </c>
      <c r="M24" s="132">
        <f t="shared" si="6"/>
        <v>0</v>
      </c>
      <c r="N24" s="132">
        <f t="shared" si="7"/>
        <v>0</v>
      </c>
    </row>
    <row r="25" spans="1:14" ht="15" thickBot="1" x14ac:dyDescent="0.4">
      <c r="A25" s="206"/>
      <c r="B25" s="21" t="s">
        <v>53</v>
      </c>
      <c r="C25" s="37">
        <v>1</v>
      </c>
      <c r="D25" s="46">
        <v>1</v>
      </c>
      <c r="E25" s="86"/>
      <c r="F25" s="115">
        <f t="shared" si="9"/>
        <v>15</v>
      </c>
      <c r="G25" s="137">
        <f t="shared" si="0"/>
        <v>2.5</v>
      </c>
      <c r="H25" s="137">
        <f t="shared" si="1"/>
        <v>100</v>
      </c>
      <c r="I25" s="137">
        <f t="shared" si="2"/>
        <v>0</v>
      </c>
      <c r="J25" s="137">
        <f t="shared" si="3"/>
        <v>25</v>
      </c>
      <c r="K25" s="137">
        <f t="shared" si="4"/>
        <v>0</v>
      </c>
      <c r="L25" s="137">
        <f t="shared" si="5"/>
        <v>25</v>
      </c>
      <c r="M25" s="137">
        <f t="shared" si="6"/>
        <v>0</v>
      </c>
      <c r="N25" s="137">
        <f t="shared" si="7"/>
        <v>0</v>
      </c>
    </row>
    <row r="26" spans="1:14" x14ac:dyDescent="0.35">
      <c r="A26" s="195" t="s">
        <v>87</v>
      </c>
      <c r="B26" s="22" t="s">
        <v>67</v>
      </c>
      <c r="C26" s="35"/>
      <c r="D26" s="44"/>
      <c r="E26" s="82"/>
      <c r="F26" s="111">
        <f t="shared" si="9"/>
        <v>15</v>
      </c>
      <c r="G26" s="130">
        <f t="shared" si="0"/>
        <v>2.5</v>
      </c>
      <c r="H26" s="130">
        <f t="shared" si="1"/>
        <v>100</v>
      </c>
      <c r="I26" s="130">
        <f t="shared" si="2"/>
        <v>0</v>
      </c>
      <c r="J26" s="130">
        <f t="shared" si="3"/>
        <v>25</v>
      </c>
      <c r="K26" s="130">
        <f t="shared" si="4"/>
        <v>0</v>
      </c>
      <c r="L26" s="130">
        <f t="shared" si="5"/>
        <v>25</v>
      </c>
      <c r="M26" s="130">
        <f t="shared" si="6"/>
        <v>0</v>
      </c>
      <c r="N26" s="131">
        <f t="shared" si="7"/>
        <v>0</v>
      </c>
    </row>
    <row r="27" spans="1:14" x14ac:dyDescent="0.35">
      <c r="A27" s="196"/>
      <c r="B27" s="23" t="s">
        <v>68</v>
      </c>
      <c r="C27" s="36"/>
      <c r="D27" s="45"/>
      <c r="E27" s="83"/>
      <c r="F27" s="114">
        <f t="shared" si="9"/>
        <v>15</v>
      </c>
      <c r="G27" s="132">
        <f t="shared" si="0"/>
        <v>2.5</v>
      </c>
      <c r="H27" s="132">
        <f t="shared" si="1"/>
        <v>100</v>
      </c>
      <c r="I27" s="132">
        <f t="shared" si="2"/>
        <v>0</v>
      </c>
      <c r="J27" s="132">
        <f t="shared" si="3"/>
        <v>25</v>
      </c>
      <c r="K27" s="132">
        <f t="shared" si="4"/>
        <v>0</v>
      </c>
      <c r="L27" s="132">
        <f t="shared" si="5"/>
        <v>25</v>
      </c>
      <c r="M27" s="132">
        <f t="shared" si="6"/>
        <v>0</v>
      </c>
      <c r="N27" s="133">
        <f t="shared" si="7"/>
        <v>0</v>
      </c>
    </row>
    <row r="28" spans="1:14" ht="15" thickBot="1" x14ac:dyDescent="0.4">
      <c r="A28" s="208"/>
      <c r="B28" s="21" t="s">
        <v>53</v>
      </c>
      <c r="C28" s="37"/>
      <c r="D28" s="47"/>
      <c r="E28" s="84"/>
      <c r="F28" s="115">
        <f t="shared" si="9"/>
        <v>15</v>
      </c>
      <c r="G28" s="134">
        <f t="shared" si="0"/>
        <v>2.5</v>
      </c>
      <c r="H28" s="134">
        <f t="shared" si="1"/>
        <v>100</v>
      </c>
      <c r="I28" s="134">
        <f t="shared" si="2"/>
        <v>0</v>
      </c>
      <c r="J28" s="134">
        <f t="shared" si="3"/>
        <v>25</v>
      </c>
      <c r="K28" s="134">
        <f t="shared" si="4"/>
        <v>0</v>
      </c>
      <c r="L28" s="134">
        <f t="shared" si="5"/>
        <v>25</v>
      </c>
      <c r="M28" s="134">
        <f t="shared" si="6"/>
        <v>0</v>
      </c>
      <c r="N28" s="135">
        <f t="shared" si="7"/>
        <v>0</v>
      </c>
    </row>
    <row r="29" spans="1:14" x14ac:dyDescent="0.35">
      <c r="A29" s="195" t="s">
        <v>74</v>
      </c>
      <c r="B29" s="19" t="s">
        <v>67</v>
      </c>
      <c r="C29" s="35"/>
      <c r="D29" s="44"/>
      <c r="E29" s="82"/>
      <c r="F29" s="111">
        <f t="shared" si="9"/>
        <v>15</v>
      </c>
      <c r="G29" s="130">
        <f t="shared" si="0"/>
        <v>2.5</v>
      </c>
      <c r="H29" s="130">
        <f t="shared" si="1"/>
        <v>100</v>
      </c>
      <c r="I29" s="130">
        <f t="shared" si="2"/>
        <v>0</v>
      </c>
      <c r="J29" s="130">
        <f t="shared" si="3"/>
        <v>25</v>
      </c>
      <c r="K29" s="130">
        <f t="shared" si="4"/>
        <v>0</v>
      </c>
      <c r="L29" s="130">
        <f t="shared" si="5"/>
        <v>25</v>
      </c>
      <c r="M29" s="130">
        <f t="shared" si="6"/>
        <v>0</v>
      </c>
      <c r="N29" s="131">
        <f t="shared" si="7"/>
        <v>0</v>
      </c>
    </row>
    <row r="30" spans="1:14" x14ac:dyDescent="0.35">
      <c r="A30" s="196"/>
      <c r="B30" s="20" t="s">
        <v>68</v>
      </c>
      <c r="C30" s="36"/>
      <c r="D30" s="45"/>
      <c r="E30" s="83"/>
      <c r="F30" s="114">
        <f t="shared" si="9"/>
        <v>15</v>
      </c>
      <c r="G30" s="132">
        <f t="shared" si="0"/>
        <v>2.5</v>
      </c>
      <c r="H30" s="132">
        <f t="shared" si="1"/>
        <v>100</v>
      </c>
      <c r="I30" s="132">
        <f t="shared" si="2"/>
        <v>0</v>
      </c>
      <c r="J30" s="132">
        <f t="shared" si="3"/>
        <v>25</v>
      </c>
      <c r="K30" s="132">
        <f t="shared" si="4"/>
        <v>0</v>
      </c>
      <c r="L30" s="132">
        <f t="shared" si="5"/>
        <v>25</v>
      </c>
      <c r="M30" s="132">
        <f t="shared" si="6"/>
        <v>0</v>
      </c>
      <c r="N30" s="133">
        <f t="shared" si="7"/>
        <v>0</v>
      </c>
    </row>
    <row r="31" spans="1:14" ht="15" thickBot="1" x14ac:dyDescent="0.4">
      <c r="A31" s="197"/>
      <c r="B31" s="26" t="s">
        <v>53</v>
      </c>
      <c r="C31" s="37"/>
      <c r="D31" s="46"/>
      <c r="E31" s="84"/>
      <c r="F31" s="115">
        <f>F28</f>
        <v>15</v>
      </c>
      <c r="G31" s="134">
        <f t="shared" si="0"/>
        <v>2.5</v>
      </c>
      <c r="H31" s="134">
        <f t="shared" si="1"/>
        <v>100</v>
      </c>
      <c r="I31" s="134">
        <f t="shared" si="2"/>
        <v>0</v>
      </c>
      <c r="J31" s="134">
        <f t="shared" si="3"/>
        <v>25</v>
      </c>
      <c r="K31" s="134">
        <f t="shared" si="4"/>
        <v>0</v>
      </c>
      <c r="L31" s="134">
        <f t="shared" si="5"/>
        <v>25</v>
      </c>
      <c r="M31" s="134">
        <f t="shared" si="6"/>
        <v>0</v>
      </c>
      <c r="N31" s="135">
        <f t="shared" si="7"/>
        <v>0</v>
      </c>
    </row>
    <row r="32" spans="1:14" ht="15" customHeight="1" x14ac:dyDescent="0.35">
      <c r="A32" s="201" t="s">
        <v>105</v>
      </c>
      <c r="B32" s="98" t="s">
        <v>107</v>
      </c>
      <c r="C32" s="123"/>
      <c r="D32" s="99"/>
      <c r="E32" s="94"/>
      <c r="F32" s="113">
        <f>F31</f>
        <v>15</v>
      </c>
      <c r="G32" s="130">
        <f t="shared" si="0"/>
        <v>2.5</v>
      </c>
      <c r="H32" s="130">
        <f t="shared" si="1"/>
        <v>100</v>
      </c>
      <c r="I32" s="130">
        <f t="shared" si="2"/>
        <v>0</v>
      </c>
      <c r="J32" s="130">
        <f t="shared" si="3"/>
        <v>25</v>
      </c>
      <c r="K32" s="130">
        <f t="shared" si="4"/>
        <v>0</v>
      </c>
      <c r="L32" s="130">
        <f t="shared" si="5"/>
        <v>25</v>
      </c>
      <c r="M32" s="130">
        <f t="shared" si="6"/>
        <v>0</v>
      </c>
      <c r="N32" s="138">
        <f t="shared" si="7"/>
        <v>0</v>
      </c>
    </row>
    <row r="33" spans="1:14" x14ac:dyDescent="0.35">
      <c r="A33" s="202"/>
      <c r="B33" s="100" t="s">
        <v>108</v>
      </c>
      <c r="C33" s="124"/>
      <c r="D33" s="101"/>
      <c r="E33" s="95"/>
      <c r="F33" s="114">
        <f>F32</f>
        <v>15</v>
      </c>
      <c r="G33" s="132">
        <f t="shared" si="0"/>
        <v>2.5</v>
      </c>
      <c r="H33" s="132">
        <f t="shared" si="1"/>
        <v>100</v>
      </c>
      <c r="I33" s="132">
        <f t="shared" si="2"/>
        <v>0</v>
      </c>
      <c r="J33" s="132">
        <f t="shared" si="3"/>
        <v>25</v>
      </c>
      <c r="K33" s="132">
        <f t="shared" si="4"/>
        <v>0</v>
      </c>
      <c r="L33" s="132">
        <f t="shared" si="5"/>
        <v>25</v>
      </c>
      <c r="M33" s="132">
        <f t="shared" si="6"/>
        <v>0</v>
      </c>
      <c r="N33" s="133">
        <f t="shared" si="7"/>
        <v>0</v>
      </c>
    </row>
    <row r="34" spans="1:14" x14ac:dyDescent="0.35">
      <c r="A34" s="202"/>
      <c r="B34" s="100" t="s">
        <v>106</v>
      </c>
      <c r="C34" s="124"/>
      <c r="D34" s="101"/>
      <c r="E34" s="83"/>
      <c r="F34" s="110">
        <f>F33</f>
        <v>15</v>
      </c>
      <c r="G34" s="132">
        <f t="shared" si="0"/>
        <v>2.5</v>
      </c>
      <c r="H34" s="132">
        <f t="shared" si="1"/>
        <v>100</v>
      </c>
      <c r="I34" s="132">
        <f t="shared" si="2"/>
        <v>0</v>
      </c>
      <c r="J34" s="132">
        <f t="shared" si="3"/>
        <v>25</v>
      </c>
      <c r="K34" s="132">
        <f t="shared" si="4"/>
        <v>0</v>
      </c>
      <c r="L34" s="132">
        <f t="shared" si="5"/>
        <v>25</v>
      </c>
      <c r="M34" s="132">
        <f t="shared" si="6"/>
        <v>0</v>
      </c>
      <c r="N34" s="139">
        <f t="shared" si="7"/>
        <v>0</v>
      </c>
    </row>
    <row r="35" spans="1:14" ht="15" thickBot="1" x14ac:dyDescent="0.4">
      <c r="A35" s="203"/>
      <c r="B35" s="102" t="s">
        <v>109</v>
      </c>
      <c r="C35" s="125"/>
      <c r="D35" s="103"/>
      <c r="E35" s="97"/>
      <c r="F35" s="110">
        <f>F34</f>
        <v>15</v>
      </c>
      <c r="G35" s="140">
        <f t="shared" si="0"/>
        <v>2.5</v>
      </c>
      <c r="H35" s="140">
        <f>G35*40</f>
        <v>100</v>
      </c>
      <c r="I35" s="140">
        <f t="shared" si="2"/>
        <v>0</v>
      </c>
      <c r="J35" s="140">
        <f t="shared" si="3"/>
        <v>25</v>
      </c>
      <c r="K35" s="140">
        <f t="shared" si="4"/>
        <v>0</v>
      </c>
      <c r="L35" s="140">
        <f t="shared" si="5"/>
        <v>25</v>
      </c>
      <c r="M35" s="140">
        <f t="shared" si="6"/>
        <v>0</v>
      </c>
      <c r="N35" s="141">
        <f t="shared" si="7"/>
        <v>0</v>
      </c>
    </row>
    <row r="36" spans="1:14" x14ac:dyDescent="0.35">
      <c r="A36" s="198" t="s">
        <v>76</v>
      </c>
      <c r="B36" s="27" t="s">
        <v>77</v>
      </c>
      <c r="C36" s="35">
        <v>1</v>
      </c>
      <c r="D36" s="44">
        <v>1</v>
      </c>
      <c r="E36" s="82"/>
      <c r="F36" s="107">
        <f>F31</f>
        <v>15</v>
      </c>
      <c r="G36" s="130">
        <f t="shared" si="0"/>
        <v>2.5</v>
      </c>
      <c r="H36" s="130">
        <f t="shared" si="1"/>
        <v>100</v>
      </c>
      <c r="I36" s="130">
        <f t="shared" si="2"/>
        <v>0</v>
      </c>
      <c r="J36" s="130">
        <f t="shared" si="3"/>
        <v>25</v>
      </c>
      <c r="K36" s="130">
        <f t="shared" si="4"/>
        <v>0</v>
      </c>
      <c r="L36" s="130">
        <f t="shared" si="5"/>
        <v>25</v>
      </c>
      <c r="M36" s="130">
        <f t="shared" si="6"/>
        <v>0</v>
      </c>
      <c r="N36" s="131">
        <f t="shared" si="7"/>
        <v>0</v>
      </c>
    </row>
    <row r="37" spans="1:14" x14ac:dyDescent="0.35">
      <c r="A37" s="199"/>
      <c r="B37" s="12" t="s">
        <v>78</v>
      </c>
      <c r="C37" s="36">
        <v>1</v>
      </c>
      <c r="D37" s="45">
        <v>1</v>
      </c>
      <c r="E37" s="83"/>
      <c r="F37" s="108">
        <f>F36</f>
        <v>15</v>
      </c>
      <c r="G37" s="132">
        <f t="shared" si="0"/>
        <v>2.5</v>
      </c>
      <c r="H37" s="132">
        <f t="shared" si="1"/>
        <v>100</v>
      </c>
      <c r="I37" s="132">
        <f t="shared" si="2"/>
        <v>0</v>
      </c>
      <c r="J37" s="132">
        <f t="shared" si="3"/>
        <v>25</v>
      </c>
      <c r="K37" s="132">
        <f t="shared" si="4"/>
        <v>0</v>
      </c>
      <c r="L37" s="132">
        <f t="shared" si="5"/>
        <v>25</v>
      </c>
      <c r="M37" s="132">
        <f t="shared" si="6"/>
        <v>0</v>
      </c>
      <c r="N37" s="133">
        <f t="shared" si="7"/>
        <v>0</v>
      </c>
    </row>
    <row r="38" spans="1:14" x14ac:dyDescent="0.35">
      <c r="A38" s="199"/>
      <c r="B38" s="12" t="s">
        <v>79</v>
      </c>
      <c r="C38" s="36">
        <v>1</v>
      </c>
      <c r="D38" s="45">
        <v>1</v>
      </c>
      <c r="E38" s="83"/>
      <c r="F38" s="108">
        <f t="shared" ref="F38:F44" si="10">F37</f>
        <v>15</v>
      </c>
      <c r="G38" s="132">
        <f t="shared" si="0"/>
        <v>2.5</v>
      </c>
      <c r="H38" s="132">
        <f t="shared" si="1"/>
        <v>100</v>
      </c>
      <c r="I38" s="132">
        <f t="shared" si="2"/>
        <v>0</v>
      </c>
      <c r="J38" s="132">
        <f t="shared" si="3"/>
        <v>25</v>
      </c>
      <c r="K38" s="132">
        <f t="shared" si="4"/>
        <v>0</v>
      </c>
      <c r="L38" s="132">
        <f t="shared" si="5"/>
        <v>25</v>
      </c>
      <c r="M38" s="132">
        <f t="shared" si="6"/>
        <v>0</v>
      </c>
      <c r="N38" s="133">
        <f t="shared" si="7"/>
        <v>0</v>
      </c>
    </row>
    <row r="39" spans="1:14" x14ac:dyDescent="0.35">
      <c r="A39" s="199"/>
      <c r="B39" s="12" t="s">
        <v>80</v>
      </c>
      <c r="C39" s="36"/>
      <c r="D39" s="45"/>
      <c r="E39" s="83"/>
      <c r="F39" s="108">
        <f t="shared" si="10"/>
        <v>15</v>
      </c>
      <c r="G39" s="132">
        <f t="shared" si="0"/>
        <v>2.5</v>
      </c>
      <c r="H39" s="132">
        <f t="shared" si="1"/>
        <v>100</v>
      </c>
      <c r="I39" s="132">
        <f t="shared" si="2"/>
        <v>0</v>
      </c>
      <c r="J39" s="132">
        <f t="shared" si="3"/>
        <v>25</v>
      </c>
      <c r="K39" s="132">
        <f t="shared" si="4"/>
        <v>0</v>
      </c>
      <c r="L39" s="132">
        <f t="shared" si="5"/>
        <v>25</v>
      </c>
      <c r="M39" s="132">
        <f t="shared" si="6"/>
        <v>0</v>
      </c>
      <c r="N39" s="133">
        <f t="shared" si="7"/>
        <v>0</v>
      </c>
    </row>
    <row r="40" spans="1:14" x14ac:dyDescent="0.35">
      <c r="A40" s="199"/>
      <c r="B40" s="12" t="s">
        <v>81</v>
      </c>
      <c r="C40" s="36">
        <v>1</v>
      </c>
      <c r="D40" s="45">
        <v>1</v>
      </c>
      <c r="E40" s="83"/>
      <c r="F40" s="108">
        <f t="shared" si="10"/>
        <v>15</v>
      </c>
      <c r="G40" s="132">
        <f t="shared" si="0"/>
        <v>2.5</v>
      </c>
      <c r="H40" s="132">
        <f t="shared" si="1"/>
        <v>100</v>
      </c>
      <c r="I40" s="132">
        <f t="shared" si="2"/>
        <v>0</v>
      </c>
      <c r="J40" s="132">
        <f t="shared" si="3"/>
        <v>25</v>
      </c>
      <c r="K40" s="132">
        <f t="shared" si="4"/>
        <v>0</v>
      </c>
      <c r="L40" s="132">
        <f t="shared" si="5"/>
        <v>25</v>
      </c>
      <c r="M40" s="132">
        <f t="shared" si="6"/>
        <v>0</v>
      </c>
      <c r="N40" s="133">
        <f t="shared" si="7"/>
        <v>0</v>
      </c>
    </row>
    <row r="41" spans="1:14" x14ac:dyDescent="0.35">
      <c r="A41" s="199"/>
      <c r="B41" s="12" t="s">
        <v>52</v>
      </c>
      <c r="C41" s="36">
        <v>1</v>
      </c>
      <c r="D41" s="45">
        <v>1</v>
      </c>
      <c r="E41" s="83"/>
      <c r="F41" s="108">
        <f t="shared" si="10"/>
        <v>15</v>
      </c>
      <c r="G41" s="132">
        <f t="shared" si="0"/>
        <v>2.5</v>
      </c>
      <c r="H41" s="132">
        <f t="shared" si="1"/>
        <v>100</v>
      </c>
      <c r="I41" s="132">
        <f t="shared" si="2"/>
        <v>0</v>
      </c>
      <c r="J41" s="132">
        <f t="shared" si="3"/>
        <v>25</v>
      </c>
      <c r="K41" s="132">
        <f t="shared" si="4"/>
        <v>0</v>
      </c>
      <c r="L41" s="132">
        <f t="shared" si="5"/>
        <v>25</v>
      </c>
      <c r="M41" s="132">
        <f t="shared" si="6"/>
        <v>0</v>
      </c>
      <c r="N41" s="133">
        <f t="shared" si="7"/>
        <v>0</v>
      </c>
    </row>
    <row r="42" spans="1:14" x14ac:dyDescent="0.35">
      <c r="A42" s="199"/>
      <c r="B42" s="12" t="s">
        <v>50</v>
      </c>
      <c r="C42" s="36">
        <v>1</v>
      </c>
      <c r="D42" s="45">
        <v>1</v>
      </c>
      <c r="E42" s="83"/>
      <c r="F42" s="108">
        <f t="shared" si="10"/>
        <v>15</v>
      </c>
      <c r="G42" s="132">
        <f t="shared" si="0"/>
        <v>2.5</v>
      </c>
      <c r="H42" s="132">
        <f t="shared" si="1"/>
        <v>100</v>
      </c>
      <c r="I42" s="132">
        <f t="shared" si="2"/>
        <v>0</v>
      </c>
      <c r="J42" s="132">
        <f t="shared" si="3"/>
        <v>25</v>
      </c>
      <c r="K42" s="132">
        <f t="shared" si="4"/>
        <v>0</v>
      </c>
      <c r="L42" s="132">
        <f t="shared" si="5"/>
        <v>25</v>
      </c>
      <c r="M42" s="132">
        <f t="shared" si="6"/>
        <v>0</v>
      </c>
      <c r="N42" s="133">
        <f t="shared" si="7"/>
        <v>0</v>
      </c>
    </row>
    <row r="43" spans="1:14" x14ac:dyDescent="0.35">
      <c r="A43" s="199"/>
      <c r="B43" s="12" t="s">
        <v>82</v>
      </c>
      <c r="C43" s="36">
        <v>1</v>
      </c>
      <c r="D43" s="45">
        <v>1</v>
      </c>
      <c r="E43" s="83"/>
      <c r="F43" s="108">
        <f t="shared" si="10"/>
        <v>15</v>
      </c>
      <c r="G43" s="132">
        <f t="shared" si="0"/>
        <v>2.5</v>
      </c>
      <c r="H43" s="132">
        <f t="shared" si="1"/>
        <v>100</v>
      </c>
      <c r="I43" s="132">
        <f t="shared" si="2"/>
        <v>0</v>
      </c>
      <c r="J43" s="132">
        <f t="shared" si="3"/>
        <v>25</v>
      </c>
      <c r="K43" s="132">
        <f t="shared" si="4"/>
        <v>0</v>
      </c>
      <c r="L43" s="132">
        <f t="shared" si="5"/>
        <v>25</v>
      </c>
      <c r="M43" s="132">
        <f t="shared" si="6"/>
        <v>0</v>
      </c>
      <c r="N43" s="133">
        <f t="shared" si="7"/>
        <v>0</v>
      </c>
    </row>
    <row r="44" spans="1:14" x14ac:dyDescent="0.35">
      <c r="A44" s="199"/>
      <c r="B44" s="12" t="s">
        <v>83</v>
      </c>
      <c r="C44" s="36"/>
      <c r="D44" s="45"/>
      <c r="E44" s="83"/>
      <c r="F44" s="108">
        <f t="shared" si="10"/>
        <v>15</v>
      </c>
      <c r="G44" s="132">
        <f t="shared" si="0"/>
        <v>2.5</v>
      </c>
      <c r="H44" s="132">
        <f t="shared" si="1"/>
        <v>100</v>
      </c>
      <c r="I44" s="132">
        <f t="shared" si="2"/>
        <v>0</v>
      </c>
      <c r="J44" s="132">
        <f t="shared" si="3"/>
        <v>25</v>
      </c>
      <c r="K44" s="132">
        <f t="shared" si="4"/>
        <v>0</v>
      </c>
      <c r="L44" s="132">
        <f t="shared" si="5"/>
        <v>25</v>
      </c>
      <c r="M44" s="132">
        <f t="shared" si="6"/>
        <v>0</v>
      </c>
      <c r="N44" s="133">
        <f t="shared" si="7"/>
        <v>0</v>
      </c>
    </row>
    <row r="45" spans="1:14" ht="15" thickBot="1" x14ac:dyDescent="0.4">
      <c r="A45" s="200"/>
      <c r="B45" s="28" t="s">
        <v>84</v>
      </c>
      <c r="C45" s="37">
        <v>1</v>
      </c>
      <c r="D45" s="46">
        <v>1</v>
      </c>
      <c r="E45" s="84"/>
      <c r="F45" s="109">
        <f>F44</f>
        <v>15</v>
      </c>
      <c r="G45" s="134">
        <f t="shared" si="0"/>
        <v>2.5</v>
      </c>
      <c r="H45" s="134">
        <f t="shared" si="1"/>
        <v>100</v>
      </c>
      <c r="I45" s="134">
        <f t="shared" si="2"/>
        <v>0</v>
      </c>
      <c r="J45" s="134">
        <f t="shared" si="3"/>
        <v>25</v>
      </c>
      <c r="K45" s="134">
        <f t="shared" si="4"/>
        <v>0</v>
      </c>
      <c r="L45" s="134">
        <f t="shared" si="5"/>
        <v>25</v>
      </c>
      <c r="M45" s="134">
        <f t="shared" si="6"/>
        <v>0</v>
      </c>
      <c r="N45" s="135">
        <f t="shared" si="7"/>
        <v>0</v>
      </c>
    </row>
    <row r="46" spans="1:14" x14ac:dyDescent="0.35">
      <c r="A46" s="17"/>
      <c r="C46" s="18"/>
      <c r="G46" s="60"/>
      <c r="H46" s="60"/>
      <c r="I46" s="60"/>
      <c r="J46" s="60"/>
      <c r="K46" s="60"/>
      <c r="L46" s="60"/>
      <c r="M46" s="60"/>
      <c r="N46" s="60"/>
    </row>
    <row r="47" spans="1:14" x14ac:dyDescent="0.35">
      <c r="A47" s="15"/>
      <c r="B47" s="30" t="s">
        <v>25</v>
      </c>
      <c r="C47" s="32">
        <f>SUM(C2:C45)</f>
        <v>34</v>
      </c>
      <c r="D47" s="48">
        <f>SUM(D2:D45)</f>
        <v>34</v>
      </c>
      <c r="G47" s="60"/>
      <c r="H47" s="60"/>
      <c r="I47" s="60"/>
      <c r="J47" s="60"/>
      <c r="K47" s="60"/>
      <c r="L47" s="60"/>
      <c r="M47" s="60"/>
      <c r="N47" s="60">
        <f>SUM(N2:N46)</f>
        <v>0</v>
      </c>
    </row>
    <row r="49" spans="1:7" ht="15" thickBot="1" x14ac:dyDescent="0.4">
      <c r="A49" s="13" t="s">
        <v>93</v>
      </c>
      <c r="B49" s="13"/>
      <c r="C49" s="14"/>
    </row>
    <row r="50" spans="1:7" ht="23.5" x14ac:dyDescent="0.55000000000000004">
      <c r="B50" s="173"/>
      <c r="C50" s="174"/>
      <c r="D50" s="174"/>
      <c r="E50" s="174"/>
      <c r="F50" s="174"/>
      <c r="G50" s="175"/>
    </row>
    <row r="51" spans="1:7" x14ac:dyDescent="0.35">
      <c r="B51" s="176"/>
      <c r="G51" s="177"/>
    </row>
    <row r="52" spans="1:7" x14ac:dyDescent="0.35">
      <c r="B52" s="178"/>
      <c r="G52" s="177"/>
    </row>
    <row r="53" spans="1:7" ht="15" thickBot="1" x14ac:dyDescent="0.4">
      <c r="B53" s="179"/>
      <c r="C53" s="180"/>
      <c r="D53" s="180"/>
      <c r="E53" s="180"/>
      <c r="F53" s="180"/>
      <c r="G53" s="181"/>
    </row>
    <row r="54" spans="1:7" x14ac:dyDescent="0.35">
      <c r="A54" s="13"/>
      <c r="B54" s="13"/>
    </row>
    <row r="55" spans="1:7" x14ac:dyDescent="0.35">
      <c r="A55" s="13"/>
      <c r="B55" s="13"/>
    </row>
    <row r="56" spans="1:7" x14ac:dyDescent="0.35">
      <c r="A56" s="13"/>
      <c r="B56" s="13"/>
    </row>
  </sheetData>
  <mergeCells count="12">
    <mergeCell ref="A36:A45"/>
    <mergeCell ref="A32:A35"/>
    <mergeCell ref="A17:A19"/>
    <mergeCell ref="A20:A22"/>
    <mergeCell ref="A23:A25"/>
    <mergeCell ref="A26:A28"/>
    <mergeCell ref="A29:A31"/>
    <mergeCell ref="A2:A4"/>
    <mergeCell ref="A5:A7"/>
    <mergeCell ref="A8:A10"/>
    <mergeCell ref="A11:A13"/>
    <mergeCell ref="A14:A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F3933-385D-42FC-B13B-727F357FC1DD}">
  <dimension ref="A1:N56"/>
  <sheetViews>
    <sheetView zoomScale="70" zoomScaleNormal="70" workbookViewId="0">
      <selection activeCell="E2" sqref="E2:E45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7" max="7" width="14.6328125" customWidth="1"/>
    <col min="8" max="8" width="9" bestFit="1" customWidth="1"/>
    <col min="9" max="9" width="11.81640625" bestFit="1" customWidth="1"/>
    <col min="10" max="10" width="9" bestFit="1" customWidth="1"/>
    <col min="11" max="11" width="11.36328125" bestFit="1" customWidth="1"/>
    <col min="12" max="12" width="9" bestFit="1" customWidth="1"/>
    <col min="13" max="13" width="11.36328125" bestFit="1" customWidth="1"/>
    <col min="14" max="14" width="13" bestFit="1" customWidth="1"/>
  </cols>
  <sheetData>
    <row r="1" spans="1:14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79" t="s">
        <v>103</v>
      </c>
      <c r="H1" s="80" t="s">
        <v>100</v>
      </c>
      <c r="I1" s="80" t="s">
        <v>104</v>
      </c>
      <c r="J1" s="80" t="s">
        <v>101</v>
      </c>
      <c r="K1" s="80" t="s">
        <v>104</v>
      </c>
      <c r="L1" s="80" t="s">
        <v>102</v>
      </c>
      <c r="M1" s="80" t="s">
        <v>104</v>
      </c>
      <c r="N1" s="81" t="s">
        <v>25</v>
      </c>
    </row>
    <row r="2" spans="1:14" ht="14" customHeight="1" x14ac:dyDescent="0.35">
      <c r="A2" s="195" t="s">
        <v>86</v>
      </c>
      <c r="B2" s="22" t="s">
        <v>67</v>
      </c>
      <c r="C2" s="35">
        <v>1</v>
      </c>
      <c r="D2" s="44">
        <v>1</v>
      </c>
      <c r="E2" s="82"/>
      <c r="F2" s="107">
        <f>'Component Service Cost'!C9</f>
        <v>13</v>
      </c>
      <c r="G2" s="130">
        <f>F2/6</f>
        <v>2.1666666666666665</v>
      </c>
      <c r="H2" s="130">
        <f>G2*40</f>
        <v>86.666666666666657</v>
      </c>
      <c r="I2" s="130">
        <f>E2*H2</f>
        <v>0</v>
      </c>
      <c r="J2" s="130">
        <f>G2*10</f>
        <v>21.666666666666664</v>
      </c>
      <c r="K2" s="130">
        <f>(E2*1.5)*J2</f>
        <v>0</v>
      </c>
      <c r="L2" s="130">
        <f>G2*10</f>
        <v>21.666666666666664</v>
      </c>
      <c r="M2" s="130">
        <f>(E2*2)*L2</f>
        <v>0</v>
      </c>
      <c r="N2" s="131">
        <f>(I2+K2+M2)*D2</f>
        <v>0</v>
      </c>
    </row>
    <row r="3" spans="1:14" ht="15.65" customHeight="1" x14ac:dyDescent="0.35">
      <c r="A3" s="196"/>
      <c r="B3" s="23" t="s">
        <v>68</v>
      </c>
      <c r="C3" s="36">
        <v>1</v>
      </c>
      <c r="D3" s="45">
        <v>1</v>
      </c>
      <c r="E3" s="83"/>
      <c r="F3" s="108">
        <f>F2</f>
        <v>13</v>
      </c>
      <c r="G3" s="132">
        <f>F3/6</f>
        <v>2.1666666666666665</v>
      </c>
      <c r="H3" s="132">
        <f>G3*40</f>
        <v>86.666666666666657</v>
      </c>
      <c r="I3" s="132">
        <f>E3*H3</f>
        <v>0</v>
      </c>
      <c r="J3" s="132">
        <f>G3*10</f>
        <v>21.666666666666664</v>
      </c>
      <c r="K3" s="132">
        <f>(E3*1.5)*J3</f>
        <v>0</v>
      </c>
      <c r="L3" s="132">
        <f>G3*10</f>
        <v>21.666666666666664</v>
      </c>
      <c r="M3" s="132">
        <f>(E3*2)*L3</f>
        <v>0</v>
      </c>
      <c r="N3" s="133">
        <f>(I3+K3+M3)*D3</f>
        <v>0</v>
      </c>
    </row>
    <row r="4" spans="1:14" ht="14.75" customHeight="1" thickBot="1" x14ac:dyDescent="0.4">
      <c r="A4" s="197"/>
      <c r="B4" s="21" t="s">
        <v>53</v>
      </c>
      <c r="C4" s="37">
        <v>1</v>
      </c>
      <c r="D4" s="46">
        <v>1</v>
      </c>
      <c r="E4" s="84"/>
      <c r="F4" s="108">
        <f>F3</f>
        <v>13</v>
      </c>
      <c r="G4" s="134">
        <f t="shared" ref="G4:G45" si="0">F4/6</f>
        <v>2.1666666666666665</v>
      </c>
      <c r="H4" s="134">
        <f t="shared" ref="H4:H45" si="1">G4*40</f>
        <v>86.666666666666657</v>
      </c>
      <c r="I4" s="134">
        <f t="shared" ref="I4:I45" si="2">E4*H4</f>
        <v>0</v>
      </c>
      <c r="J4" s="134">
        <f t="shared" ref="J4:J45" si="3">G4*10</f>
        <v>21.666666666666664</v>
      </c>
      <c r="K4" s="134">
        <f t="shared" ref="K4:K45" si="4">(E4*1.5)*J4</f>
        <v>0</v>
      </c>
      <c r="L4" s="134">
        <f t="shared" ref="L4:L45" si="5">G4*10</f>
        <v>21.666666666666664</v>
      </c>
      <c r="M4" s="134">
        <f t="shared" ref="M4:M45" si="6">(E4*2)*L4</f>
        <v>0</v>
      </c>
      <c r="N4" s="135">
        <f t="shared" ref="N4:N45" si="7">(I4+K4+M4)*D4</f>
        <v>0</v>
      </c>
    </row>
    <row r="5" spans="1:14" x14ac:dyDescent="0.35">
      <c r="A5" s="207" t="s">
        <v>69</v>
      </c>
      <c r="B5" s="22" t="s">
        <v>67</v>
      </c>
      <c r="C5" s="35">
        <v>1</v>
      </c>
      <c r="D5" s="44">
        <v>1</v>
      </c>
      <c r="E5" s="82"/>
      <c r="F5" s="113">
        <f>F2</f>
        <v>13</v>
      </c>
      <c r="G5" s="130">
        <f t="shared" si="0"/>
        <v>2.1666666666666665</v>
      </c>
      <c r="H5" s="130">
        <f t="shared" si="1"/>
        <v>86.666666666666657</v>
      </c>
      <c r="I5" s="130">
        <f t="shared" si="2"/>
        <v>0</v>
      </c>
      <c r="J5" s="130">
        <f t="shared" si="3"/>
        <v>21.666666666666664</v>
      </c>
      <c r="K5" s="130">
        <f t="shared" si="4"/>
        <v>0</v>
      </c>
      <c r="L5" s="130">
        <f t="shared" si="5"/>
        <v>21.666666666666664</v>
      </c>
      <c r="M5" s="130">
        <f t="shared" si="6"/>
        <v>0</v>
      </c>
      <c r="N5" s="131">
        <f t="shared" si="7"/>
        <v>0</v>
      </c>
    </row>
    <row r="6" spans="1:14" x14ac:dyDescent="0.35">
      <c r="A6" s="196"/>
      <c r="B6" s="23" t="s">
        <v>68</v>
      </c>
      <c r="C6" s="36">
        <v>1</v>
      </c>
      <c r="D6" s="45">
        <v>1</v>
      </c>
      <c r="E6" s="83"/>
      <c r="F6" s="114">
        <f t="shared" ref="F6:F7" si="8">F3</f>
        <v>13</v>
      </c>
      <c r="G6" s="132">
        <f t="shared" si="0"/>
        <v>2.1666666666666665</v>
      </c>
      <c r="H6" s="132">
        <f t="shared" si="1"/>
        <v>86.666666666666657</v>
      </c>
      <c r="I6" s="132">
        <f t="shared" si="2"/>
        <v>0</v>
      </c>
      <c r="J6" s="132">
        <f t="shared" si="3"/>
        <v>21.666666666666664</v>
      </c>
      <c r="K6" s="132">
        <f t="shared" si="4"/>
        <v>0</v>
      </c>
      <c r="L6" s="132">
        <f t="shared" si="5"/>
        <v>21.666666666666664</v>
      </c>
      <c r="M6" s="132">
        <f t="shared" si="6"/>
        <v>0</v>
      </c>
      <c r="N6" s="133">
        <f t="shared" si="7"/>
        <v>0</v>
      </c>
    </row>
    <row r="7" spans="1:14" ht="15" thickBot="1" x14ac:dyDescent="0.4">
      <c r="A7" s="197"/>
      <c r="B7" s="21" t="s">
        <v>53</v>
      </c>
      <c r="C7" s="37">
        <v>1</v>
      </c>
      <c r="D7" s="46">
        <v>1</v>
      </c>
      <c r="E7" s="84"/>
      <c r="F7" s="110">
        <f t="shared" si="8"/>
        <v>13</v>
      </c>
      <c r="G7" s="134">
        <f t="shared" si="0"/>
        <v>2.1666666666666665</v>
      </c>
      <c r="H7" s="134">
        <f t="shared" si="1"/>
        <v>86.666666666666657</v>
      </c>
      <c r="I7" s="134">
        <f t="shared" si="2"/>
        <v>0</v>
      </c>
      <c r="J7" s="134">
        <f t="shared" si="3"/>
        <v>21.666666666666664</v>
      </c>
      <c r="K7" s="134">
        <f t="shared" si="4"/>
        <v>0</v>
      </c>
      <c r="L7" s="134">
        <f t="shared" si="5"/>
        <v>21.666666666666664</v>
      </c>
      <c r="M7" s="134">
        <f t="shared" si="6"/>
        <v>0</v>
      </c>
      <c r="N7" s="135">
        <f t="shared" si="7"/>
        <v>0</v>
      </c>
    </row>
    <row r="8" spans="1:14" x14ac:dyDescent="0.35">
      <c r="A8" s="207" t="s">
        <v>85</v>
      </c>
      <c r="B8" s="22" t="s">
        <v>67</v>
      </c>
      <c r="C8" s="35">
        <v>1</v>
      </c>
      <c r="D8" s="44">
        <v>1</v>
      </c>
      <c r="E8" s="82"/>
      <c r="F8" s="107">
        <f>F5</f>
        <v>13</v>
      </c>
      <c r="G8" s="130">
        <f t="shared" si="0"/>
        <v>2.1666666666666665</v>
      </c>
      <c r="H8" s="130">
        <f t="shared" si="1"/>
        <v>86.666666666666657</v>
      </c>
      <c r="I8" s="130">
        <f t="shared" si="2"/>
        <v>0</v>
      </c>
      <c r="J8" s="130">
        <f t="shared" si="3"/>
        <v>21.666666666666664</v>
      </c>
      <c r="K8" s="130">
        <f t="shared" si="4"/>
        <v>0</v>
      </c>
      <c r="L8" s="130">
        <f t="shared" si="5"/>
        <v>21.666666666666664</v>
      </c>
      <c r="M8" s="130">
        <f t="shared" si="6"/>
        <v>0</v>
      </c>
      <c r="N8" s="131">
        <f t="shared" si="7"/>
        <v>0</v>
      </c>
    </row>
    <row r="9" spans="1:14" x14ac:dyDescent="0.35">
      <c r="A9" s="196"/>
      <c r="B9" s="23" t="s">
        <v>68</v>
      </c>
      <c r="C9" s="36">
        <v>3</v>
      </c>
      <c r="D9" s="45">
        <v>3</v>
      </c>
      <c r="E9" s="83"/>
      <c r="F9" s="108">
        <f>F6</f>
        <v>13</v>
      </c>
      <c r="G9" s="132">
        <f t="shared" si="0"/>
        <v>2.1666666666666665</v>
      </c>
      <c r="H9" s="132">
        <f t="shared" si="1"/>
        <v>86.666666666666657</v>
      </c>
      <c r="I9" s="132">
        <f t="shared" si="2"/>
        <v>0</v>
      </c>
      <c r="J9" s="132">
        <f t="shared" si="3"/>
        <v>21.666666666666664</v>
      </c>
      <c r="K9" s="132">
        <f t="shared" si="4"/>
        <v>0</v>
      </c>
      <c r="L9" s="132">
        <f t="shared" si="5"/>
        <v>21.666666666666664</v>
      </c>
      <c r="M9" s="132">
        <f t="shared" si="6"/>
        <v>0</v>
      </c>
      <c r="N9" s="133">
        <f t="shared" si="7"/>
        <v>0</v>
      </c>
    </row>
    <row r="10" spans="1:14" ht="15" thickBot="1" x14ac:dyDescent="0.4">
      <c r="A10" s="197"/>
      <c r="B10" s="21" t="s">
        <v>53</v>
      </c>
      <c r="C10" s="37">
        <v>3</v>
      </c>
      <c r="D10" s="46">
        <v>3</v>
      </c>
      <c r="E10" s="84"/>
      <c r="F10" s="109">
        <f>F7</f>
        <v>13</v>
      </c>
      <c r="G10" s="134">
        <f t="shared" si="0"/>
        <v>2.1666666666666665</v>
      </c>
      <c r="H10" s="134">
        <f t="shared" si="1"/>
        <v>86.666666666666657</v>
      </c>
      <c r="I10" s="134">
        <f t="shared" si="2"/>
        <v>0</v>
      </c>
      <c r="J10" s="134">
        <f t="shared" si="3"/>
        <v>21.666666666666664</v>
      </c>
      <c r="K10" s="134">
        <f t="shared" si="4"/>
        <v>0</v>
      </c>
      <c r="L10" s="134">
        <f t="shared" si="5"/>
        <v>21.666666666666664</v>
      </c>
      <c r="M10" s="134">
        <f t="shared" si="6"/>
        <v>0</v>
      </c>
      <c r="N10" s="135">
        <f t="shared" si="7"/>
        <v>0</v>
      </c>
    </row>
    <row r="11" spans="1:14" x14ac:dyDescent="0.35">
      <c r="A11" s="195" t="s">
        <v>75</v>
      </c>
      <c r="B11" s="22" t="s">
        <v>67</v>
      </c>
      <c r="C11" s="35">
        <v>1</v>
      </c>
      <c r="D11" s="44">
        <v>1</v>
      </c>
      <c r="E11" s="82"/>
      <c r="F11" s="111">
        <f t="shared" ref="F11:F30" si="9">F8</f>
        <v>13</v>
      </c>
      <c r="G11" s="130">
        <f t="shared" si="0"/>
        <v>2.1666666666666665</v>
      </c>
      <c r="H11" s="130">
        <f t="shared" si="1"/>
        <v>86.666666666666657</v>
      </c>
      <c r="I11" s="130">
        <f t="shared" si="2"/>
        <v>0</v>
      </c>
      <c r="J11" s="130">
        <f t="shared" si="3"/>
        <v>21.666666666666664</v>
      </c>
      <c r="K11" s="130">
        <f t="shared" si="4"/>
        <v>0</v>
      </c>
      <c r="L11" s="130">
        <f t="shared" si="5"/>
        <v>21.666666666666664</v>
      </c>
      <c r="M11" s="130">
        <f t="shared" si="6"/>
        <v>0</v>
      </c>
      <c r="N11" s="131">
        <f t="shared" si="7"/>
        <v>0</v>
      </c>
    </row>
    <row r="12" spans="1:14" x14ac:dyDescent="0.35">
      <c r="A12" s="196"/>
      <c r="B12" s="23" t="s">
        <v>68</v>
      </c>
      <c r="C12" s="36">
        <v>2</v>
      </c>
      <c r="D12" s="45">
        <v>2</v>
      </c>
      <c r="E12" s="83"/>
      <c r="F12" s="114">
        <f t="shared" si="9"/>
        <v>13</v>
      </c>
      <c r="G12" s="132">
        <f t="shared" si="0"/>
        <v>2.1666666666666665</v>
      </c>
      <c r="H12" s="132">
        <f t="shared" si="1"/>
        <v>86.666666666666657</v>
      </c>
      <c r="I12" s="132">
        <f t="shared" si="2"/>
        <v>0</v>
      </c>
      <c r="J12" s="132">
        <f t="shared" si="3"/>
        <v>21.666666666666664</v>
      </c>
      <c r="K12" s="132">
        <f t="shared" si="4"/>
        <v>0</v>
      </c>
      <c r="L12" s="132">
        <f t="shared" si="5"/>
        <v>21.666666666666664</v>
      </c>
      <c r="M12" s="132">
        <f t="shared" si="6"/>
        <v>0</v>
      </c>
      <c r="N12" s="133">
        <f t="shared" si="7"/>
        <v>0</v>
      </c>
    </row>
    <row r="13" spans="1:14" ht="15" thickBot="1" x14ac:dyDescent="0.4">
      <c r="A13" s="197"/>
      <c r="B13" s="21" t="s">
        <v>53</v>
      </c>
      <c r="C13" s="37">
        <v>1</v>
      </c>
      <c r="D13" s="46">
        <v>1</v>
      </c>
      <c r="E13" s="84"/>
      <c r="F13" s="115">
        <f t="shared" si="9"/>
        <v>13</v>
      </c>
      <c r="G13" s="134">
        <f t="shared" si="0"/>
        <v>2.1666666666666665</v>
      </c>
      <c r="H13" s="134">
        <f t="shared" si="1"/>
        <v>86.666666666666657</v>
      </c>
      <c r="I13" s="134">
        <f t="shared" si="2"/>
        <v>0</v>
      </c>
      <c r="J13" s="134">
        <f t="shared" si="3"/>
        <v>21.666666666666664</v>
      </c>
      <c r="K13" s="134">
        <f t="shared" si="4"/>
        <v>0</v>
      </c>
      <c r="L13" s="134">
        <f t="shared" si="5"/>
        <v>21.666666666666664</v>
      </c>
      <c r="M13" s="134">
        <f t="shared" si="6"/>
        <v>0</v>
      </c>
      <c r="N13" s="135">
        <f t="shared" si="7"/>
        <v>0</v>
      </c>
    </row>
    <row r="14" spans="1:14" x14ac:dyDescent="0.35">
      <c r="A14" s="195" t="s">
        <v>74</v>
      </c>
      <c r="B14" s="22" t="s">
        <v>67</v>
      </c>
      <c r="C14" s="121"/>
      <c r="D14" s="44"/>
      <c r="E14" s="82"/>
      <c r="F14" s="111">
        <f t="shared" si="9"/>
        <v>13</v>
      </c>
      <c r="G14" s="130">
        <f t="shared" si="0"/>
        <v>2.1666666666666665</v>
      </c>
      <c r="H14" s="130">
        <f t="shared" si="1"/>
        <v>86.666666666666657</v>
      </c>
      <c r="I14" s="130">
        <f t="shared" si="2"/>
        <v>0</v>
      </c>
      <c r="J14" s="130">
        <f t="shared" si="3"/>
        <v>21.666666666666664</v>
      </c>
      <c r="K14" s="130">
        <f t="shared" si="4"/>
        <v>0</v>
      </c>
      <c r="L14" s="130">
        <f t="shared" si="5"/>
        <v>21.666666666666664</v>
      </c>
      <c r="M14" s="130">
        <f t="shared" si="6"/>
        <v>0</v>
      </c>
      <c r="N14" s="131">
        <f t="shared" si="7"/>
        <v>0</v>
      </c>
    </row>
    <row r="15" spans="1:14" x14ac:dyDescent="0.35">
      <c r="A15" s="196"/>
      <c r="B15" s="23" t="s">
        <v>68</v>
      </c>
      <c r="C15" s="120"/>
      <c r="D15" s="45"/>
      <c r="E15" s="83"/>
      <c r="F15" s="114">
        <f t="shared" si="9"/>
        <v>13</v>
      </c>
      <c r="G15" s="132">
        <f t="shared" si="0"/>
        <v>2.1666666666666665</v>
      </c>
      <c r="H15" s="132">
        <f t="shared" si="1"/>
        <v>86.666666666666657</v>
      </c>
      <c r="I15" s="132">
        <f t="shared" si="2"/>
        <v>0</v>
      </c>
      <c r="J15" s="132">
        <f t="shared" si="3"/>
        <v>21.666666666666664</v>
      </c>
      <c r="K15" s="132">
        <f t="shared" si="4"/>
        <v>0</v>
      </c>
      <c r="L15" s="132">
        <f t="shared" si="5"/>
        <v>21.666666666666664</v>
      </c>
      <c r="M15" s="132">
        <f t="shared" si="6"/>
        <v>0</v>
      </c>
      <c r="N15" s="133">
        <f t="shared" si="7"/>
        <v>0</v>
      </c>
    </row>
    <row r="16" spans="1:14" ht="15" thickBot="1" x14ac:dyDescent="0.4">
      <c r="A16" s="197"/>
      <c r="B16" s="21" t="s">
        <v>53</v>
      </c>
      <c r="C16" s="122"/>
      <c r="D16" s="46"/>
      <c r="E16" s="84"/>
      <c r="F16" s="115">
        <f t="shared" si="9"/>
        <v>13</v>
      </c>
      <c r="G16" s="134">
        <f t="shared" si="0"/>
        <v>2.1666666666666665</v>
      </c>
      <c r="H16" s="134">
        <f t="shared" si="1"/>
        <v>86.666666666666657</v>
      </c>
      <c r="I16" s="134">
        <f t="shared" si="2"/>
        <v>0</v>
      </c>
      <c r="J16" s="134">
        <f t="shared" si="3"/>
        <v>21.666666666666664</v>
      </c>
      <c r="K16" s="134">
        <f t="shared" si="4"/>
        <v>0</v>
      </c>
      <c r="L16" s="134">
        <f t="shared" si="5"/>
        <v>21.666666666666664</v>
      </c>
      <c r="M16" s="134">
        <f t="shared" si="6"/>
        <v>0</v>
      </c>
      <c r="N16" s="135">
        <f t="shared" si="7"/>
        <v>0</v>
      </c>
    </row>
    <row r="17" spans="1:14" x14ac:dyDescent="0.35">
      <c r="A17" s="195" t="s">
        <v>72</v>
      </c>
      <c r="B17" s="22" t="s">
        <v>67</v>
      </c>
      <c r="C17" s="121"/>
      <c r="D17" s="44"/>
      <c r="E17" s="82"/>
      <c r="F17" s="111">
        <f t="shared" si="9"/>
        <v>13</v>
      </c>
      <c r="G17" s="130">
        <f t="shared" si="0"/>
        <v>2.1666666666666665</v>
      </c>
      <c r="H17" s="130">
        <f t="shared" si="1"/>
        <v>86.666666666666657</v>
      </c>
      <c r="I17" s="130">
        <f t="shared" si="2"/>
        <v>0</v>
      </c>
      <c r="J17" s="130">
        <f t="shared" si="3"/>
        <v>21.666666666666664</v>
      </c>
      <c r="K17" s="130">
        <f t="shared" si="4"/>
        <v>0</v>
      </c>
      <c r="L17" s="130">
        <f t="shared" si="5"/>
        <v>21.666666666666664</v>
      </c>
      <c r="M17" s="130">
        <f t="shared" si="6"/>
        <v>0</v>
      </c>
      <c r="N17" s="131">
        <f t="shared" si="7"/>
        <v>0</v>
      </c>
    </row>
    <row r="18" spans="1:14" x14ac:dyDescent="0.35">
      <c r="A18" s="196"/>
      <c r="B18" s="23" t="s">
        <v>68</v>
      </c>
      <c r="C18" s="120"/>
      <c r="D18" s="45"/>
      <c r="E18" s="83"/>
      <c r="F18" s="114">
        <f t="shared" si="9"/>
        <v>13</v>
      </c>
      <c r="G18" s="132">
        <f t="shared" si="0"/>
        <v>2.1666666666666665</v>
      </c>
      <c r="H18" s="132">
        <f t="shared" si="1"/>
        <v>86.666666666666657</v>
      </c>
      <c r="I18" s="132">
        <f t="shared" si="2"/>
        <v>0</v>
      </c>
      <c r="J18" s="132">
        <f t="shared" si="3"/>
        <v>21.666666666666664</v>
      </c>
      <c r="K18" s="132">
        <f t="shared" si="4"/>
        <v>0</v>
      </c>
      <c r="L18" s="132">
        <f t="shared" si="5"/>
        <v>21.666666666666664</v>
      </c>
      <c r="M18" s="132">
        <f t="shared" si="6"/>
        <v>0</v>
      </c>
      <c r="N18" s="133">
        <f t="shared" si="7"/>
        <v>0</v>
      </c>
    </row>
    <row r="19" spans="1:14" ht="15" thickBot="1" x14ac:dyDescent="0.4">
      <c r="A19" s="197"/>
      <c r="B19" s="21" t="s">
        <v>53</v>
      </c>
      <c r="C19" s="122"/>
      <c r="D19" s="46"/>
      <c r="E19" s="84"/>
      <c r="F19" s="115">
        <f t="shared" si="9"/>
        <v>13</v>
      </c>
      <c r="G19" s="134">
        <f t="shared" si="0"/>
        <v>2.1666666666666665</v>
      </c>
      <c r="H19" s="134">
        <f t="shared" si="1"/>
        <v>86.666666666666657</v>
      </c>
      <c r="I19" s="134">
        <f t="shared" si="2"/>
        <v>0</v>
      </c>
      <c r="J19" s="134">
        <f t="shared" si="3"/>
        <v>21.666666666666664</v>
      </c>
      <c r="K19" s="134">
        <f t="shared" si="4"/>
        <v>0</v>
      </c>
      <c r="L19" s="134">
        <f t="shared" si="5"/>
        <v>21.666666666666664</v>
      </c>
      <c r="M19" s="134">
        <f t="shared" si="6"/>
        <v>0</v>
      </c>
      <c r="N19" s="135">
        <f t="shared" si="7"/>
        <v>0</v>
      </c>
    </row>
    <row r="20" spans="1:14" x14ac:dyDescent="0.35">
      <c r="A20" s="204" t="s">
        <v>73</v>
      </c>
      <c r="B20" s="22" t="s">
        <v>67</v>
      </c>
      <c r="C20" s="121"/>
      <c r="D20" s="44"/>
      <c r="E20" s="82"/>
      <c r="F20" s="111">
        <f t="shared" si="9"/>
        <v>13</v>
      </c>
      <c r="G20" s="130">
        <f t="shared" si="0"/>
        <v>2.1666666666666665</v>
      </c>
      <c r="H20" s="130">
        <f t="shared" si="1"/>
        <v>86.666666666666657</v>
      </c>
      <c r="I20" s="130">
        <f t="shared" si="2"/>
        <v>0</v>
      </c>
      <c r="J20" s="130">
        <f t="shared" si="3"/>
        <v>21.666666666666664</v>
      </c>
      <c r="K20" s="130">
        <f t="shared" si="4"/>
        <v>0</v>
      </c>
      <c r="L20" s="130">
        <f t="shared" si="5"/>
        <v>21.666666666666664</v>
      </c>
      <c r="M20" s="130">
        <f t="shared" si="6"/>
        <v>0</v>
      </c>
      <c r="N20" s="131">
        <f t="shared" si="7"/>
        <v>0</v>
      </c>
    </row>
    <row r="21" spans="1:14" x14ac:dyDescent="0.35">
      <c r="A21" s="205"/>
      <c r="B21" s="23" t="s">
        <v>68</v>
      </c>
      <c r="C21" s="120"/>
      <c r="D21" s="45"/>
      <c r="E21" s="83"/>
      <c r="F21" s="114">
        <f t="shared" si="9"/>
        <v>13</v>
      </c>
      <c r="G21" s="132">
        <f t="shared" si="0"/>
        <v>2.1666666666666665</v>
      </c>
      <c r="H21" s="132">
        <f t="shared" si="1"/>
        <v>86.666666666666657</v>
      </c>
      <c r="I21" s="132">
        <f t="shared" si="2"/>
        <v>0</v>
      </c>
      <c r="J21" s="132">
        <f t="shared" si="3"/>
        <v>21.666666666666664</v>
      </c>
      <c r="K21" s="132">
        <f t="shared" si="4"/>
        <v>0</v>
      </c>
      <c r="L21" s="132">
        <f t="shared" si="5"/>
        <v>21.666666666666664</v>
      </c>
      <c r="M21" s="132">
        <f t="shared" si="6"/>
        <v>0</v>
      </c>
      <c r="N21" s="133">
        <f t="shared" si="7"/>
        <v>0</v>
      </c>
    </row>
    <row r="22" spans="1:14" ht="15" thickBot="1" x14ac:dyDescent="0.4">
      <c r="A22" s="206"/>
      <c r="B22" s="21" t="s">
        <v>53</v>
      </c>
      <c r="C22" s="122"/>
      <c r="D22" s="46"/>
      <c r="E22" s="84"/>
      <c r="F22" s="115">
        <f t="shared" si="9"/>
        <v>13</v>
      </c>
      <c r="G22" s="134">
        <f t="shared" si="0"/>
        <v>2.1666666666666665</v>
      </c>
      <c r="H22" s="134">
        <f t="shared" si="1"/>
        <v>86.666666666666657</v>
      </c>
      <c r="I22" s="134">
        <f t="shared" si="2"/>
        <v>0</v>
      </c>
      <c r="J22" s="134">
        <f t="shared" si="3"/>
        <v>21.666666666666664</v>
      </c>
      <c r="K22" s="134">
        <f t="shared" si="4"/>
        <v>0</v>
      </c>
      <c r="L22" s="134">
        <f t="shared" si="5"/>
        <v>21.666666666666664</v>
      </c>
      <c r="M22" s="134">
        <f t="shared" si="6"/>
        <v>0</v>
      </c>
      <c r="N22" s="135">
        <f t="shared" si="7"/>
        <v>0</v>
      </c>
    </row>
    <row r="23" spans="1:14" x14ac:dyDescent="0.35">
      <c r="A23" s="204" t="s">
        <v>70</v>
      </c>
      <c r="B23" s="22" t="s">
        <v>71</v>
      </c>
      <c r="C23" s="35">
        <v>1</v>
      </c>
      <c r="D23" s="44">
        <v>1</v>
      </c>
      <c r="E23" s="85"/>
      <c r="F23" s="111">
        <f t="shared" si="9"/>
        <v>13</v>
      </c>
      <c r="G23" s="136">
        <f t="shared" si="0"/>
        <v>2.1666666666666665</v>
      </c>
      <c r="H23" s="136">
        <f t="shared" si="1"/>
        <v>86.666666666666657</v>
      </c>
      <c r="I23" s="136">
        <f t="shared" si="2"/>
        <v>0</v>
      </c>
      <c r="J23" s="136">
        <f t="shared" si="3"/>
        <v>21.666666666666664</v>
      </c>
      <c r="K23" s="136">
        <f t="shared" si="4"/>
        <v>0</v>
      </c>
      <c r="L23" s="136">
        <f t="shared" si="5"/>
        <v>21.666666666666664</v>
      </c>
      <c r="M23" s="136">
        <f t="shared" si="6"/>
        <v>0</v>
      </c>
      <c r="N23" s="136">
        <f t="shared" si="7"/>
        <v>0</v>
      </c>
    </row>
    <row r="24" spans="1:14" x14ac:dyDescent="0.35">
      <c r="A24" s="205"/>
      <c r="B24" s="119"/>
      <c r="C24" s="120"/>
      <c r="D24" s="45"/>
      <c r="E24" s="83"/>
      <c r="F24" s="114">
        <f t="shared" si="9"/>
        <v>13</v>
      </c>
      <c r="G24" s="132">
        <f t="shared" si="0"/>
        <v>2.1666666666666665</v>
      </c>
      <c r="H24" s="132">
        <f t="shared" si="1"/>
        <v>86.666666666666657</v>
      </c>
      <c r="I24" s="132">
        <f t="shared" si="2"/>
        <v>0</v>
      </c>
      <c r="J24" s="132">
        <f t="shared" si="3"/>
        <v>21.666666666666664</v>
      </c>
      <c r="K24" s="132">
        <f t="shared" si="4"/>
        <v>0</v>
      </c>
      <c r="L24" s="132">
        <f t="shared" si="5"/>
        <v>21.666666666666664</v>
      </c>
      <c r="M24" s="132">
        <f t="shared" si="6"/>
        <v>0</v>
      </c>
      <c r="N24" s="132">
        <f t="shared" si="7"/>
        <v>0</v>
      </c>
    </row>
    <row r="25" spans="1:14" ht="15" thickBot="1" x14ac:dyDescent="0.4">
      <c r="A25" s="206"/>
      <c r="B25" s="21" t="s">
        <v>53</v>
      </c>
      <c r="C25" s="37">
        <v>1</v>
      </c>
      <c r="D25" s="46">
        <v>1</v>
      </c>
      <c r="E25" s="86"/>
      <c r="F25" s="115">
        <f t="shared" si="9"/>
        <v>13</v>
      </c>
      <c r="G25" s="137">
        <f t="shared" si="0"/>
        <v>2.1666666666666665</v>
      </c>
      <c r="H25" s="137">
        <f t="shared" si="1"/>
        <v>86.666666666666657</v>
      </c>
      <c r="I25" s="137">
        <f t="shared" si="2"/>
        <v>0</v>
      </c>
      <c r="J25" s="137">
        <f t="shared" si="3"/>
        <v>21.666666666666664</v>
      </c>
      <c r="K25" s="137">
        <f t="shared" si="4"/>
        <v>0</v>
      </c>
      <c r="L25" s="137">
        <f t="shared" si="5"/>
        <v>21.666666666666664</v>
      </c>
      <c r="M25" s="137">
        <f t="shared" si="6"/>
        <v>0</v>
      </c>
      <c r="N25" s="137">
        <f t="shared" si="7"/>
        <v>0</v>
      </c>
    </row>
    <row r="26" spans="1:14" x14ac:dyDescent="0.35">
      <c r="A26" s="195" t="s">
        <v>87</v>
      </c>
      <c r="B26" s="22" t="s">
        <v>67</v>
      </c>
      <c r="C26" s="35"/>
      <c r="D26" s="44"/>
      <c r="E26" s="82"/>
      <c r="F26" s="111">
        <f t="shared" si="9"/>
        <v>13</v>
      </c>
      <c r="G26" s="130">
        <f t="shared" si="0"/>
        <v>2.1666666666666665</v>
      </c>
      <c r="H26" s="130">
        <f t="shared" si="1"/>
        <v>86.666666666666657</v>
      </c>
      <c r="I26" s="130">
        <f t="shared" si="2"/>
        <v>0</v>
      </c>
      <c r="J26" s="130">
        <f t="shared" si="3"/>
        <v>21.666666666666664</v>
      </c>
      <c r="K26" s="130">
        <f t="shared" si="4"/>
        <v>0</v>
      </c>
      <c r="L26" s="130">
        <f t="shared" si="5"/>
        <v>21.666666666666664</v>
      </c>
      <c r="M26" s="130">
        <f t="shared" si="6"/>
        <v>0</v>
      </c>
      <c r="N26" s="131">
        <f t="shared" si="7"/>
        <v>0</v>
      </c>
    </row>
    <row r="27" spans="1:14" x14ac:dyDescent="0.35">
      <c r="A27" s="196"/>
      <c r="B27" s="23" t="s">
        <v>68</v>
      </c>
      <c r="C27" s="36"/>
      <c r="D27" s="45"/>
      <c r="E27" s="83"/>
      <c r="F27" s="114">
        <f t="shared" si="9"/>
        <v>13</v>
      </c>
      <c r="G27" s="132">
        <f t="shared" si="0"/>
        <v>2.1666666666666665</v>
      </c>
      <c r="H27" s="132">
        <f t="shared" si="1"/>
        <v>86.666666666666657</v>
      </c>
      <c r="I27" s="132">
        <f t="shared" si="2"/>
        <v>0</v>
      </c>
      <c r="J27" s="132">
        <f t="shared" si="3"/>
        <v>21.666666666666664</v>
      </c>
      <c r="K27" s="132">
        <f t="shared" si="4"/>
        <v>0</v>
      </c>
      <c r="L27" s="132">
        <f t="shared" si="5"/>
        <v>21.666666666666664</v>
      </c>
      <c r="M27" s="132">
        <f t="shared" si="6"/>
        <v>0</v>
      </c>
      <c r="N27" s="133">
        <f t="shared" si="7"/>
        <v>0</v>
      </c>
    </row>
    <row r="28" spans="1:14" ht="15" thickBot="1" x14ac:dyDescent="0.4">
      <c r="A28" s="208"/>
      <c r="B28" s="21" t="s">
        <v>53</v>
      </c>
      <c r="C28" s="37"/>
      <c r="D28" s="47"/>
      <c r="E28" s="84"/>
      <c r="F28" s="115">
        <f t="shared" si="9"/>
        <v>13</v>
      </c>
      <c r="G28" s="134">
        <f t="shared" si="0"/>
        <v>2.1666666666666665</v>
      </c>
      <c r="H28" s="134">
        <f t="shared" si="1"/>
        <v>86.666666666666657</v>
      </c>
      <c r="I28" s="134">
        <f t="shared" si="2"/>
        <v>0</v>
      </c>
      <c r="J28" s="134">
        <f t="shared" si="3"/>
        <v>21.666666666666664</v>
      </c>
      <c r="K28" s="134">
        <f t="shared" si="4"/>
        <v>0</v>
      </c>
      <c r="L28" s="134">
        <f t="shared" si="5"/>
        <v>21.666666666666664</v>
      </c>
      <c r="M28" s="134">
        <f t="shared" si="6"/>
        <v>0</v>
      </c>
      <c r="N28" s="135">
        <f t="shared" si="7"/>
        <v>0</v>
      </c>
    </row>
    <row r="29" spans="1:14" x14ac:dyDescent="0.35">
      <c r="A29" s="195" t="s">
        <v>74</v>
      </c>
      <c r="B29" s="19" t="s">
        <v>67</v>
      </c>
      <c r="C29" s="35"/>
      <c r="D29" s="44"/>
      <c r="E29" s="82"/>
      <c r="F29" s="111">
        <f t="shared" si="9"/>
        <v>13</v>
      </c>
      <c r="G29" s="130">
        <f t="shared" si="0"/>
        <v>2.1666666666666665</v>
      </c>
      <c r="H29" s="130">
        <f t="shared" si="1"/>
        <v>86.666666666666657</v>
      </c>
      <c r="I29" s="130">
        <f t="shared" si="2"/>
        <v>0</v>
      </c>
      <c r="J29" s="130">
        <f t="shared" si="3"/>
        <v>21.666666666666664</v>
      </c>
      <c r="K29" s="130">
        <f t="shared" si="4"/>
        <v>0</v>
      </c>
      <c r="L29" s="130">
        <f t="shared" si="5"/>
        <v>21.666666666666664</v>
      </c>
      <c r="M29" s="130">
        <f t="shared" si="6"/>
        <v>0</v>
      </c>
      <c r="N29" s="131">
        <f t="shared" si="7"/>
        <v>0</v>
      </c>
    </row>
    <row r="30" spans="1:14" x14ac:dyDescent="0.35">
      <c r="A30" s="196"/>
      <c r="B30" s="20" t="s">
        <v>68</v>
      </c>
      <c r="C30" s="36"/>
      <c r="D30" s="45"/>
      <c r="E30" s="83"/>
      <c r="F30" s="114">
        <f t="shared" si="9"/>
        <v>13</v>
      </c>
      <c r="G30" s="132">
        <f t="shared" si="0"/>
        <v>2.1666666666666665</v>
      </c>
      <c r="H30" s="132">
        <f t="shared" si="1"/>
        <v>86.666666666666657</v>
      </c>
      <c r="I30" s="132">
        <f t="shared" si="2"/>
        <v>0</v>
      </c>
      <c r="J30" s="132">
        <f t="shared" si="3"/>
        <v>21.666666666666664</v>
      </c>
      <c r="K30" s="132">
        <f t="shared" si="4"/>
        <v>0</v>
      </c>
      <c r="L30" s="132">
        <f t="shared" si="5"/>
        <v>21.666666666666664</v>
      </c>
      <c r="M30" s="132">
        <f t="shared" si="6"/>
        <v>0</v>
      </c>
      <c r="N30" s="133">
        <f t="shared" si="7"/>
        <v>0</v>
      </c>
    </row>
    <row r="31" spans="1:14" ht="15" thickBot="1" x14ac:dyDescent="0.4">
      <c r="A31" s="197"/>
      <c r="B31" s="26" t="s">
        <v>53</v>
      </c>
      <c r="C31" s="37"/>
      <c r="D31" s="46"/>
      <c r="E31" s="84"/>
      <c r="F31" s="115">
        <f>F28</f>
        <v>13</v>
      </c>
      <c r="G31" s="134">
        <f t="shared" si="0"/>
        <v>2.1666666666666665</v>
      </c>
      <c r="H31" s="134">
        <f t="shared" si="1"/>
        <v>86.666666666666657</v>
      </c>
      <c r="I31" s="134">
        <f t="shared" si="2"/>
        <v>0</v>
      </c>
      <c r="J31" s="134">
        <f t="shared" si="3"/>
        <v>21.666666666666664</v>
      </c>
      <c r="K31" s="134">
        <f t="shared" si="4"/>
        <v>0</v>
      </c>
      <c r="L31" s="134">
        <f t="shared" si="5"/>
        <v>21.666666666666664</v>
      </c>
      <c r="M31" s="134">
        <f t="shared" si="6"/>
        <v>0</v>
      </c>
      <c r="N31" s="135">
        <f t="shared" si="7"/>
        <v>0</v>
      </c>
    </row>
    <row r="32" spans="1:14" ht="15" customHeight="1" x14ac:dyDescent="0.35">
      <c r="A32" s="201" t="s">
        <v>105</v>
      </c>
      <c r="B32" s="98" t="s">
        <v>107</v>
      </c>
      <c r="C32" s="123"/>
      <c r="D32" s="99"/>
      <c r="E32" s="94"/>
      <c r="F32" s="113">
        <f>F31</f>
        <v>13</v>
      </c>
      <c r="G32" s="130">
        <f t="shared" si="0"/>
        <v>2.1666666666666665</v>
      </c>
      <c r="H32" s="130">
        <f t="shared" si="1"/>
        <v>86.666666666666657</v>
      </c>
      <c r="I32" s="130">
        <f t="shared" si="2"/>
        <v>0</v>
      </c>
      <c r="J32" s="130">
        <f t="shared" si="3"/>
        <v>21.666666666666664</v>
      </c>
      <c r="K32" s="130">
        <f t="shared" si="4"/>
        <v>0</v>
      </c>
      <c r="L32" s="130">
        <f t="shared" si="5"/>
        <v>21.666666666666664</v>
      </c>
      <c r="M32" s="130">
        <f t="shared" si="6"/>
        <v>0</v>
      </c>
      <c r="N32" s="138">
        <f t="shared" si="7"/>
        <v>0</v>
      </c>
    </row>
    <row r="33" spans="1:14" x14ac:dyDescent="0.35">
      <c r="A33" s="202"/>
      <c r="B33" s="100" t="s">
        <v>108</v>
      </c>
      <c r="C33" s="124"/>
      <c r="D33" s="101"/>
      <c r="E33" s="95"/>
      <c r="F33" s="114">
        <f>F32</f>
        <v>13</v>
      </c>
      <c r="G33" s="132">
        <f t="shared" si="0"/>
        <v>2.1666666666666665</v>
      </c>
      <c r="H33" s="132">
        <f t="shared" si="1"/>
        <v>86.666666666666657</v>
      </c>
      <c r="I33" s="132">
        <f t="shared" si="2"/>
        <v>0</v>
      </c>
      <c r="J33" s="132">
        <f t="shared" si="3"/>
        <v>21.666666666666664</v>
      </c>
      <c r="K33" s="132">
        <f t="shared" si="4"/>
        <v>0</v>
      </c>
      <c r="L33" s="132">
        <f t="shared" si="5"/>
        <v>21.666666666666664</v>
      </c>
      <c r="M33" s="132">
        <f t="shared" si="6"/>
        <v>0</v>
      </c>
      <c r="N33" s="133">
        <f t="shared" si="7"/>
        <v>0</v>
      </c>
    </row>
    <row r="34" spans="1:14" x14ac:dyDescent="0.35">
      <c r="A34" s="202"/>
      <c r="B34" s="100" t="s">
        <v>106</v>
      </c>
      <c r="C34" s="124"/>
      <c r="D34" s="101"/>
      <c r="E34" s="83"/>
      <c r="F34" s="110">
        <f>F33</f>
        <v>13</v>
      </c>
      <c r="G34" s="132">
        <f t="shared" si="0"/>
        <v>2.1666666666666665</v>
      </c>
      <c r="H34" s="132">
        <f t="shared" si="1"/>
        <v>86.666666666666657</v>
      </c>
      <c r="I34" s="132">
        <f t="shared" si="2"/>
        <v>0</v>
      </c>
      <c r="J34" s="132">
        <f t="shared" si="3"/>
        <v>21.666666666666664</v>
      </c>
      <c r="K34" s="132">
        <f t="shared" si="4"/>
        <v>0</v>
      </c>
      <c r="L34" s="132">
        <f t="shared" si="5"/>
        <v>21.666666666666664</v>
      </c>
      <c r="M34" s="132">
        <f t="shared" si="6"/>
        <v>0</v>
      </c>
      <c r="N34" s="139">
        <f t="shared" si="7"/>
        <v>0</v>
      </c>
    </row>
    <row r="35" spans="1:14" ht="15" thickBot="1" x14ac:dyDescent="0.4">
      <c r="A35" s="203"/>
      <c r="B35" s="102" t="s">
        <v>109</v>
      </c>
      <c r="C35" s="125"/>
      <c r="D35" s="103"/>
      <c r="E35" s="97"/>
      <c r="F35" s="110">
        <f>F34</f>
        <v>13</v>
      </c>
      <c r="G35" s="140">
        <f t="shared" si="0"/>
        <v>2.1666666666666665</v>
      </c>
      <c r="H35" s="140">
        <f>G35*40</f>
        <v>86.666666666666657</v>
      </c>
      <c r="I35" s="140">
        <f t="shared" si="2"/>
        <v>0</v>
      </c>
      <c r="J35" s="140">
        <f t="shared" si="3"/>
        <v>21.666666666666664</v>
      </c>
      <c r="K35" s="140">
        <f t="shared" si="4"/>
        <v>0</v>
      </c>
      <c r="L35" s="140">
        <f t="shared" si="5"/>
        <v>21.666666666666664</v>
      </c>
      <c r="M35" s="140">
        <f t="shared" si="6"/>
        <v>0</v>
      </c>
      <c r="N35" s="141">
        <f t="shared" si="7"/>
        <v>0</v>
      </c>
    </row>
    <row r="36" spans="1:14" x14ac:dyDescent="0.35">
      <c r="A36" s="198" t="s">
        <v>76</v>
      </c>
      <c r="B36" s="27" t="s">
        <v>77</v>
      </c>
      <c r="C36" s="35">
        <v>1</v>
      </c>
      <c r="D36" s="44">
        <v>1</v>
      </c>
      <c r="E36" s="82"/>
      <c r="F36" s="107">
        <f>F31</f>
        <v>13</v>
      </c>
      <c r="G36" s="130">
        <f t="shared" si="0"/>
        <v>2.1666666666666665</v>
      </c>
      <c r="H36" s="130">
        <f t="shared" si="1"/>
        <v>86.666666666666657</v>
      </c>
      <c r="I36" s="130">
        <f t="shared" si="2"/>
        <v>0</v>
      </c>
      <c r="J36" s="130">
        <f t="shared" si="3"/>
        <v>21.666666666666664</v>
      </c>
      <c r="K36" s="130">
        <f t="shared" si="4"/>
        <v>0</v>
      </c>
      <c r="L36" s="130">
        <f t="shared" si="5"/>
        <v>21.666666666666664</v>
      </c>
      <c r="M36" s="130">
        <f t="shared" si="6"/>
        <v>0</v>
      </c>
      <c r="N36" s="131">
        <f t="shared" si="7"/>
        <v>0</v>
      </c>
    </row>
    <row r="37" spans="1:14" x14ac:dyDescent="0.35">
      <c r="A37" s="199"/>
      <c r="B37" s="12" t="s">
        <v>78</v>
      </c>
      <c r="C37" s="36"/>
      <c r="D37" s="45"/>
      <c r="E37" s="83"/>
      <c r="F37" s="108">
        <f>F36</f>
        <v>13</v>
      </c>
      <c r="G37" s="132">
        <f t="shared" si="0"/>
        <v>2.1666666666666665</v>
      </c>
      <c r="H37" s="132">
        <f t="shared" si="1"/>
        <v>86.666666666666657</v>
      </c>
      <c r="I37" s="132">
        <f t="shared" si="2"/>
        <v>0</v>
      </c>
      <c r="J37" s="132">
        <f t="shared" si="3"/>
        <v>21.666666666666664</v>
      </c>
      <c r="K37" s="132">
        <f t="shared" si="4"/>
        <v>0</v>
      </c>
      <c r="L37" s="132">
        <f t="shared" si="5"/>
        <v>21.666666666666664</v>
      </c>
      <c r="M37" s="132">
        <f t="shared" si="6"/>
        <v>0</v>
      </c>
      <c r="N37" s="133">
        <f t="shared" si="7"/>
        <v>0</v>
      </c>
    </row>
    <row r="38" spans="1:14" x14ac:dyDescent="0.35">
      <c r="A38" s="199"/>
      <c r="B38" s="12" t="s">
        <v>79</v>
      </c>
      <c r="C38" s="36">
        <v>1</v>
      </c>
      <c r="D38" s="45">
        <v>1</v>
      </c>
      <c r="E38" s="83"/>
      <c r="F38" s="108">
        <f t="shared" ref="F38:F44" si="10">F37</f>
        <v>13</v>
      </c>
      <c r="G38" s="132">
        <f t="shared" si="0"/>
        <v>2.1666666666666665</v>
      </c>
      <c r="H38" s="132">
        <f t="shared" si="1"/>
        <v>86.666666666666657</v>
      </c>
      <c r="I38" s="132">
        <f t="shared" si="2"/>
        <v>0</v>
      </c>
      <c r="J38" s="132">
        <f t="shared" si="3"/>
        <v>21.666666666666664</v>
      </c>
      <c r="K38" s="132">
        <f t="shared" si="4"/>
        <v>0</v>
      </c>
      <c r="L38" s="132">
        <f t="shared" si="5"/>
        <v>21.666666666666664</v>
      </c>
      <c r="M38" s="132">
        <f t="shared" si="6"/>
        <v>0</v>
      </c>
      <c r="N38" s="133">
        <f t="shared" si="7"/>
        <v>0</v>
      </c>
    </row>
    <row r="39" spans="1:14" x14ac:dyDescent="0.35">
      <c r="A39" s="199"/>
      <c r="B39" s="12" t="s">
        <v>80</v>
      </c>
      <c r="C39" s="36"/>
      <c r="D39" s="45"/>
      <c r="E39" s="83"/>
      <c r="F39" s="108">
        <f t="shared" si="10"/>
        <v>13</v>
      </c>
      <c r="G39" s="132">
        <f t="shared" si="0"/>
        <v>2.1666666666666665</v>
      </c>
      <c r="H39" s="132">
        <f t="shared" si="1"/>
        <v>86.666666666666657</v>
      </c>
      <c r="I39" s="132">
        <f t="shared" si="2"/>
        <v>0</v>
      </c>
      <c r="J39" s="132">
        <f t="shared" si="3"/>
        <v>21.666666666666664</v>
      </c>
      <c r="K39" s="132">
        <f t="shared" si="4"/>
        <v>0</v>
      </c>
      <c r="L39" s="132">
        <f t="shared" si="5"/>
        <v>21.666666666666664</v>
      </c>
      <c r="M39" s="132">
        <f t="shared" si="6"/>
        <v>0</v>
      </c>
      <c r="N39" s="133">
        <f t="shared" si="7"/>
        <v>0</v>
      </c>
    </row>
    <row r="40" spans="1:14" x14ac:dyDescent="0.35">
      <c r="A40" s="199"/>
      <c r="B40" s="12" t="s">
        <v>81</v>
      </c>
      <c r="C40" s="36">
        <v>1</v>
      </c>
      <c r="D40" s="45">
        <v>1</v>
      </c>
      <c r="E40" s="83"/>
      <c r="F40" s="108">
        <f t="shared" si="10"/>
        <v>13</v>
      </c>
      <c r="G40" s="132">
        <f t="shared" si="0"/>
        <v>2.1666666666666665</v>
      </c>
      <c r="H40" s="132">
        <f t="shared" si="1"/>
        <v>86.666666666666657</v>
      </c>
      <c r="I40" s="132">
        <f t="shared" si="2"/>
        <v>0</v>
      </c>
      <c r="J40" s="132">
        <f t="shared" si="3"/>
        <v>21.666666666666664</v>
      </c>
      <c r="K40" s="132">
        <f t="shared" si="4"/>
        <v>0</v>
      </c>
      <c r="L40" s="132">
        <f t="shared" si="5"/>
        <v>21.666666666666664</v>
      </c>
      <c r="M40" s="132">
        <f t="shared" si="6"/>
        <v>0</v>
      </c>
      <c r="N40" s="133">
        <f t="shared" si="7"/>
        <v>0</v>
      </c>
    </row>
    <row r="41" spans="1:14" x14ac:dyDescent="0.35">
      <c r="A41" s="199"/>
      <c r="B41" s="12" t="s">
        <v>52</v>
      </c>
      <c r="C41" s="36">
        <v>1</v>
      </c>
      <c r="D41" s="45">
        <v>1</v>
      </c>
      <c r="E41" s="83"/>
      <c r="F41" s="108">
        <f t="shared" si="10"/>
        <v>13</v>
      </c>
      <c r="G41" s="132">
        <f t="shared" si="0"/>
        <v>2.1666666666666665</v>
      </c>
      <c r="H41" s="132">
        <f t="shared" si="1"/>
        <v>86.666666666666657</v>
      </c>
      <c r="I41" s="132">
        <f t="shared" si="2"/>
        <v>0</v>
      </c>
      <c r="J41" s="132">
        <f t="shared" si="3"/>
        <v>21.666666666666664</v>
      </c>
      <c r="K41" s="132">
        <f t="shared" si="4"/>
        <v>0</v>
      </c>
      <c r="L41" s="132">
        <f t="shared" si="5"/>
        <v>21.666666666666664</v>
      </c>
      <c r="M41" s="132">
        <f t="shared" si="6"/>
        <v>0</v>
      </c>
      <c r="N41" s="133">
        <f t="shared" si="7"/>
        <v>0</v>
      </c>
    </row>
    <row r="42" spans="1:14" x14ac:dyDescent="0.35">
      <c r="A42" s="199"/>
      <c r="B42" s="12" t="s">
        <v>50</v>
      </c>
      <c r="C42" s="36">
        <v>1</v>
      </c>
      <c r="D42" s="45">
        <v>1</v>
      </c>
      <c r="E42" s="83"/>
      <c r="F42" s="108">
        <f t="shared" si="10"/>
        <v>13</v>
      </c>
      <c r="G42" s="132">
        <f t="shared" si="0"/>
        <v>2.1666666666666665</v>
      </c>
      <c r="H42" s="132">
        <f t="shared" si="1"/>
        <v>86.666666666666657</v>
      </c>
      <c r="I42" s="132">
        <f t="shared" si="2"/>
        <v>0</v>
      </c>
      <c r="J42" s="132">
        <f t="shared" si="3"/>
        <v>21.666666666666664</v>
      </c>
      <c r="K42" s="132">
        <f t="shared" si="4"/>
        <v>0</v>
      </c>
      <c r="L42" s="132">
        <f t="shared" si="5"/>
        <v>21.666666666666664</v>
      </c>
      <c r="M42" s="132">
        <f t="shared" si="6"/>
        <v>0</v>
      </c>
      <c r="N42" s="133">
        <f t="shared" si="7"/>
        <v>0</v>
      </c>
    </row>
    <row r="43" spans="1:14" x14ac:dyDescent="0.35">
      <c r="A43" s="199"/>
      <c r="B43" s="12" t="s">
        <v>82</v>
      </c>
      <c r="C43" s="36">
        <v>1</v>
      </c>
      <c r="D43" s="45">
        <v>1</v>
      </c>
      <c r="E43" s="83"/>
      <c r="F43" s="108">
        <f t="shared" si="10"/>
        <v>13</v>
      </c>
      <c r="G43" s="132">
        <f t="shared" si="0"/>
        <v>2.1666666666666665</v>
      </c>
      <c r="H43" s="132">
        <f t="shared" si="1"/>
        <v>86.666666666666657</v>
      </c>
      <c r="I43" s="132">
        <f t="shared" si="2"/>
        <v>0</v>
      </c>
      <c r="J43" s="132">
        <f t="shared" si="3"/>
        <v>21.666666666666664</v>
      </c>
      <c r="K43" s="132">
        <f t="shared" si="4"/>
        <v>0</v>
      </c>
      <c r="L43" s="132">
        <f t="shared" si="5"/>
        <v>21.666666666666664</v>
      </c>
      <c r="M43" s="132">
        <f t="shared" si="6"/>
        <v>0</v>
      </c>
      <c r="N43" s="133">
        <f t="shared" si="7"/>
        <v>0</v>
      </c>
    </row>
    <row r="44" spans="1:14" x14ac:dyDescent="0.35">
      <c r="A44" s="199"/>
      <c r="B44" s="12" t="s">
        <v>83</v>
      </c>
      <c r="C44" s="36"/>
      <c r="D44" s="45"/>
      <c r="E44" s="83"/>
      <c r="F44" s="108">
        <f t="shared" si="10"/>
        <v>13</v>
      </c>
      <c r="G44" s="132">
        <f t="shared" si="0"/>
        <v>2.1666666666666665</v>
      </c>
      <c r="H44" s="132">
        <f t="shared" si="1"/>
        <v>86.666666666666657</v>
      </c>
      <c r="I44" s="132">
        <f t="shared" si="2"/>
        <v>0</v>
      </c>
      <c r="J44" s="132">
        <f t="shared" si="3"/>
        <v>21.666666666666664</v>
      </c>
      <c r="K44" s="132">
        <f t="shared" si="4"/>
        <v>0</v>
      </c>
      <c r="L44" s="132">
        <f t="shared" si="5"/>
        <v>21.666666666666664</v>
      </c>
      <c r="M44" s="132">
        <f t="shared" si="6"/>
        <v>0</v>
      </c>
      <c r="N44" s="133">
        <f t="shared" si="7"/>
        <v>0</v>
      </c>
    </row>
    <row r="45" spans="1:14" ht="15" thickBot="1" x14ac:dyDescent="0.4">
      <c r="A45" s="200"/>
      <c r="B45" s="28" t="s">
        <v>84</v>
      </c>
      <c r="C45" s="37">
        <v>1</v>
      </c>
      <c r="D45" s="46">
        <v>1</v>
      </c>
      <c r="E45" s="84"/>
      <c r="F45" s="109">
        <f>F44</f>
        <v>13</v>
      </c>
      <c r="G45" s="134">
        <f t="shared" si="0"/>
        <v>2.1666666666666665</v>
      </c>
      <c r="H45" s="134">
        <f t="shared" si="1"/>
        <v>86.666666666666657</v>
      </c>
      <c r="I45" s="134">
        <f t="shared" si="2"/>
        <v>0</v>
      </c>
      <c r="J45" s="134">
        <f t="shared" si="3"/>
        <v>21.666666666666664</v>
      </c>
      <c r="K45" s="134">
        <f t="shared" si="4"/>
        <v>0</v>
      </c>
      <c r="L45" s="134">
        <f t="shared" si="5"/>
        <v>21.666666666666664</v>
      </c>
      <c r="M45" s="134">
        <f t="shared" si="6"/>
        <v>0</v>
      </c>
      <c r="N45" s="135">
        <f t="shared" si="7"/>
        <v>0</v>
      </c>
    </row>
    <row r="46" spans="1:14" x14ac:dyDescent="0.35">
      <c r="A46" s="17"/>
      <c r="C46" s="18"/>
      <c r="G46" s="60"/>
      <c r="H46" s="60"/>
      <c r="I46" s="60"/>
      <c r="J46" s="60"/>
      <c r="K46" s="60"/>
      <c r="L46" s="60"/>
      <c r="M46" s="60"/>
      <c r="N46" s="60"/>
    </row>
    <row r="47" spans="1:14" x14ac:dyDescent="0.35">
      <c r="A47" s="15"/>
      <c r="B47" s="30" t="s">
        <v>25</v>
      </c>
      <c r="C47" s="32">
        <f>SUM(C2:C45)</f>
        <v>26</v>
      </c>
      <c r="D47" s="48">
        <f>SUM(D2:D45)</f>
        <v>26</v>
      </c>
      <c r="G47" s="60"/>
      <c r="H47" s="60"/>
      <c r="I47" s="60"/>
      <c r="J47" s="60"/>
      <c r="K47" s="60"/>
      <c r="L47" s="60"/>
      <c r="M47" s="60"/>
      <c r="N47" s="60">
        <f>SUM(N2:N46)</f>
        <v>0</v>
      </c>
    </row>
    <row r="49" spans="1:7" ht="15" thickBot="1" x14ac:dyDescent="0.4">
      <c r="A49" s="13" t="s">
        <v>93</v>
      </c>
      <c r="B49" s="13"/>
      <c r="C49" s="14"/>
    </row>
    <row r="50" spans="1:7" ht="23.5" x14ac:dyDescent="0.55000000000000004">
      <c r="B50" s="173"/>
      <c r="C50" s="174"/>
      <c r="D50" s="174"/>
      <c r="E50" s="174"/>
      <c r="F50" s="174"/>
      <c r="G50" s="175"/>
    </row>
    <row r="51" spans="1:7" x14ac:dyDescent="0.35">
      <c r="B51" s="176"/>
      <c r="G51" s="177"/>
    </row>
    <row r="52" spans="1:7" x14ac:dyDescent="0.35">
      <c r="B52" s="178"/>
      <c r="G52" s="177"/>
    </row>
    <row r="53" spans="1:7" ht="15" thickBot="1" x14ac:dyDescent="0.4">
      <c r="B53" s="179"/>
      <c r="C53" s="180"/>
      <c r="D53" s="180"/>
      <c r="E53" s="180"/>
      <c r="F53" s="180"/>
      <c r="G53" s="181"/>
    </row>
    <row r="54" spans="1:7" x14ac:dyDescent="0.35">
      <c r="A54" s="13"/>
      <c r="B54" s="13"/>
    </row>
    <row r="55" spans="1:7" x14ac:dyDescent="0.35">
      <c r="A55" s="13"/>
      <c r="B55" s="13"/>
    </row>
    <row r="56" spans="1:7" x14ac:dyDescent="0.35">
      <c r="A56" s="13"/>
      <c r="B56" s="13"/>
    </row>
  </sheetData>
  <mergeCells count="12">
    <mergeCell ref="A36:A45"/>
    <mergeCell ref="A32:A35"/>
    <mergeCell ref="A17:A19"/>
    <mergeCell ref="A20:A22"/>
    <mergeCell ref="A23:A25"/>
    <mergeCell ref="A26:A28"/>
    <mergeCell ref="A29:A31"/>
    <mergeCell ref="A2:A4"/>
    <mergeCell ref="A5:A7"/>
    <mergeCell ref="A8:A10"/>
    <mergeCell ref="A11:A13"/>
    <mergeCell ref="A14:A1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0152C-F3FC-42C1-B555-4FD6F4DFE092}">
  <dimension ref="A1:N56"/>
  <sheetViews>
    <sheetView zoomScale="70" zoomScaleNormal="70" workbookViewId="0">
      <selection activeCell="E2" sqref="E2:E45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7" max="7" width="14.6328125" customWidth="1"/>
    <col min="8" max="8" width="9" bestFit="1" customWidth="1"/>
    <col min="9" max="9" width="11.81640625" bestFit="1" customWidth="1"/>
    <col min="10" max="10" width="9" bestFit="1" customWidth="1"/>
    <col min="11" max="11" width="11.36328125" bestFit="1" customWidth="1"/>
    <col min="12" max="12" width="9" bestFit="1" customWidth="1"/>
    <col min="13" max="13" width="11.36328125" bestFit="1" customWidth="1"/>
    <col min="14" max="14" width="13" bestFit="1" customWidth="1"/>
  </cols>
  <sheetData>
    <row r="1" spans="1:14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79" t="s">
        <v>103</v>
      </c>
      <c r="H1" s="80" t="s">
        <v>100</v>
      </c>
      <c r="I1" s="80" t="s">
        <v>104</v>
      </c>
      <c r="J1" s="80" t="s">
        <v>101</v>
      </c>
      <c r="K1" s="80" t="s">
        <v>104</v>
      </c>
      <c r="L1" s="80" t="s">
        <v>102</v>
      </c>
      <c r="M1" s="80" t="s">
        <v>104</v>
      </c>
      <c r="N1" s="81" t="s">
        <v>25</v>
      </c>
    </row>
    <row r="2" spans="1:14" ht="14" customHeight="1" x14ac:dyDescent="0.35">
      <c r="A2" s="195" t="s">
        <v>86</v>
      </c>
      <c r="B2" s="22" t="s">
        <v>67</v>
      </c>
      <c r="C2" s="35">
        <v>1</v>
      </c>
      <c r="D2" s="44">
        <v>1</v>
      </c>
      <c r="E2" s="82"/>
      <c r="F2" s="107">
        <f>'Component Service Cost'!C10</f>
        <v>8</v>
      </c>
      <c r="G2" s="130">
        <f>F2/6</f>
        <v>1.3333333333333333</v>
      </c>
      <c r="H2" s="130">
        <f>G2*40</f>
        <v>53.333333333333329</v>
      </c>
      <c r="I2" s="130">
        <f>E2*H2</f>
        <v>0</v>
      </c>
      <c r="J2" s="130">
        <f>G2*10</f>
        <v>13.333333333333332</v>
      </c>
      <c r="K2" s="130">
        <f>(E2*1.5)*J2</f>
        <v>0</v>
      </c>
      <c r="L2" s="130">
        <f>G2*10</f>
        <v>13.333333333333332</v>
      </c>
      <c r="M2" s="130">
        <f>(E2*2)*L2</f>
        <v>0</v>
      </c>
      <c r="N2" s="131">
        <f>(I2+K2+M2)*D2</f>
        <v>0</v>
      </c>
    </row>
    <row r="3" spans="1:14" ht="15.65" customHeight="1" x14ac:dyDescent="0.35">
      <c r="A3" s="196"/>
      <c r="B3" s="23" t="s">
        <v>68</v>
      </c>
      <c r="C3" s="36">
        <v>1</v>
      </c>
      <c r="D3" s="45">
        <v>1</v>
      </c>
      <c r="E3" s="83"/>
      <c r="F3" s="108">
        <f>F2</f>
        <v>8</v>
      </c>
      <c r="G3" s="132">
        <f>F3/6</f>
        <v>1.3333333333333333</v>
      </c>
      <c r="H3" s="132">
        <f>G3*40</f>
        <v>53.333333333333329</v>
      </c>
      <c r="I3" s="132">
        <f>E3*H3</f>
        <v>0</v>
      </c>
      <c r="J3" s="132">
        <f>G3*10</f>
        <v>13.333333333333332</v>
      </c>
      <c r="K3" s="132">
        <f>(E3*1.5)*J3</f>
        <v>0</v>
      </c>
      <c r="L3" s="132">
        <f>G3*10</f>
        <v>13.333333333333332</v>
      </c>
      <c r="M3" s="132">
        <f>(E3*2)*L3</f>
        <v>0</v>
      </c>
      <c r="N3" s="133">
        <f>(I3+K3+M3)*D3</f>
        <v>0</v>
      </c>
    </row>
    <row r="4" spans="1:14" ht="14.75" customHeight="1" thickBot="1" x14ac:dyDescent="0.4">
      <c r="A4" s="197"/>
      <c r="B4" s="21" t="s">
        <v>53</v>
      </c>
      <c r="C4" s="37">
        <v>1</v>
      </c>
      <c r="D4" s="46">
        <v>1</v>
      </c>
      <c r="E4" s="84"/>
      <c r="F4" s="108">
        <f>F3</f>
        <v>8</v>
      </c>
      <c r="G4" s="134">
        <f t="shared" ref="G4:G45" si="0">F4/6</f>
        <v>1.3333333333333333</v>
      </c>
      <c r="H4" s="134">
        <f t="shared" ref="H4:H45" si="1">G4*40</f>
        <v>53.333333333333329</v>
      </c>
      <c r="I4" s="134">
        <f t="shared" ref="I4:I45" si="2">E4*H4</f>
        <v>0</v>
      </c>
      <c r="J4" s="134">
        <f t="shared" ref="J4:J45" si="3">G4*10</f>
        <v>13.333333333333332</v>
      </c>
      <c r="K4" s="134">
        <f t="shared" ref="K4:K45" si="4">(E4*1.5)*J4</f>
        <v>0</v>
      </c>
      <c r="L4" s="134">
        <f t="shared" ref="L4:L45" si="5">G4*10</f>
        <v>13.333333333333332</v>
      </c>
      <c r="M4" s="134">
        <f t="shared" ref="M4:M45" si="6">(E4*2)*L4</f>
        <v>0</v>
      </c>
      <c r="N4" s="135">
        <f t="shared" ref="N4:N45" si="7">(I4+K4+M4)*D4</f>
        <v>0</v>
      </c>
    </row>
    <row r="5" spans="1:14" x14ac:dyDescent="0.35">
      <c r="A5" s="207" t="s">
        <v>69</v>
      </c>
      <c r="B5" s="22" t="s">
        <v>67</v>
      </c>
      <c r="C5" s="35">
        <v>1</v>
      </c>
      <c r="D5" s="44">
        <v>1</v>
      </c>
      <c r="E5" s="82"/>
      <c r="F5" s="113">
        <f>F2</f>
        <v>8</v>
      </c>
      <c r="G5" s="130">
        <f t="shared" si="0"/>
        <v>1.3333333333333333</v>
      </c>
      <c r="H5" s="130">
        <f t="shared" si="1"/>
        <v>53.333333333333329</v>
      </c>
      <c r="I5" s="130">
        <f t="shared" si="2"/>
        <v>0</v>
      </c>
      <c r="J5" s="130">
        <f t="shared" si="3"/>
        <v>13.333333333333332</v>
      </c>
      <c r="K5" s="130">
        <f t="shared" si="4"/>
        <v>0</v>
      </c>
      <c r="L5" s="130">
        <f t="shared" si="5"/>
        <v>13.333333333333332</v>
      </c>
      <c r="M5" s="130">
        <f t="shared" si="6"/>
        <v>0</v>
      </c>
      <c r="N5" s="131">
        <f t="shared" si="7"/>
        <v>0</v>
      </c>
    </row>
    <row r="6" spans="1:14" x14ac:dyDescent="0.35">
      <c r="A6" s="196"/>
      <c r="B6" s="23" t="s">
        <v>68</v>
      </c>
      <c r="C6" s="36">
        <v>1</v>
      </c>
      <c r="D6" s="45">
        <v>1</v>
      </c>
      <c r="E6" s="83"/>
      <c r="F6" s="114">
        <f t="shared" ref="F6:F7" si="8">F3</f>
        <v>8</v>
      </c>
      <c r="G6" s="132">
        <f t="shared" si="0"/>
        <v>1.3333333333333333</v>
      </c>
      <c r="H6" s="132">
        <f t="shared" si="1"/>
        <v>53.333333333333329</v>
      </c>
      <c r="I6" s="132">
        <f t="shared" si="2"/>
        <v>0</v>
      </c>
      <c r="J6" s="132">
        <f t="shared" si="3"/>
        <v>13.333333333333332</v>
      </c>
      <c r="K6" s="132">
        <f t="shared" si="4"/>
        <v>0</v>
      </c>
      <c r="L6" s="132">
        <f t="shared" si="5"/>
        <v>13.333333333333332</v>
      </c>
      <c r="M6" s="132">
        <f t="shared" si="6"/>
        <v>0</v>
      </c>
      <c r="N6" s="133">
        <f t="shared" si="7"/>
        <v>0</v>
      </c>
    </row>
    <row r="7" spans="1:14" ht="15" thickBot="1" x14ac:dyDescent="0.4">
      <c r="A7" s="197"/>
      <c r="B7" s="21" t="s">
        <v>53</v>
      </c>
      <c r="C7" s="37">
        <v>1</v>
      </c>
      <c r="D7" s="46">
        <v>1</v>
      </c>
      <c r="E7" s="84"/>
      <c r="F7" s="110">
        <f t="shared" si="8"/>
        <v>8</v>
      </c>
      <c r="G7" s="134">
        <f t="shared" si="0"/>
        <v>1.3333333333333333</v>
      </c>
      <c r="H7" s="134">
        <f t="shared" si="1"/>
        <v>53.333333333333329</v>
      </c>
      <c r="I7" s="134">
        <f t="shared" si="2"/>
        <v>0</v>
      </c>
      <c r="J7" s="134">
        <f t="shared" si="3"/>
        <v>13.333333333333332</v>
      </c>
      <c r="K7" s="134">
        <f t="shared" si="4"/>
        <v>0</v>
      </c>
      <c r="L7" s="134">
        <f t="shared" si="5"/>
        <v>13.333333333333332</v>
      </c>
      <c r="M7" s="134">
        <f t="shared" si="6"/>
        <v>0</v>
      </c>
      <c r="N7" s="135">
        <f t="shared" si="7"/>
        <v>0</v>
      </c>
    </row>
    <row r="8" spans="1:14" x14ac:dyDescent="0.35">
      <c r="A8" s="207" t="s">
        <v>85</v>
      </c>
      <c r="B8" s="22" t="s">
        <v>67</v>
      </c>
      <c r="C8" s="35">
        <v>1</v>
      </c>
      <c r="D8" s="44">
        <v>1</v>
      </c>
      <c r="E8" s="82"/>
      <c r="F8" s="107">
        <f>F5</f>
        <v>8</v>
      </c>
      <c r="G8" s="130">
        <f t="shared" si="0"/>
        <v>1.3333333333333333</v>
      </c>
      <c r="H8" s="130">
        <f t="shared" si="1"/>
        <v>53.333333333333329</v>
      </c>
      <c r="I8" s="130">
        <f t="shared" si="2"/>
        <v>0</v>
      </c>
      <c r="J8" s="130">
        <f t="shared" si="3"/>
        <v>13.333333333333332</v>
      </c>
      <c r="K8" s="130">
        <f t="shared" si="4"/>
        <v>0</v>
      </c>
      <c r="L8" s="130">
        <f t="shared" si="5"/>
        <v>13.333333333333332</v>
      </c>
      <c r="M8" s="130">
        <f t="shared" si="6"/>
        <v>0</v>
      </c>
      <c r="N8" s="131">
        <f t="shared" si="7"/>
        <v>0</v>
      </c>
    </row>
    <row r="9" spans="1:14" x14ac:dyDescent="0.35">
      <c r="A9" s="196"/>
      <c r="B9" s="23" t="s">
        <v>68</v>
      </c>
      <c r="C9" s="36">
        <v>2</v>
      </c>
      <c r="D9" s="45">
        <v>2</v>
      </c>
      <c r="E9" s="83"/>
      <c r="F9" s="108">
        <f>F6</f>
        <v>8</v>
      </c>
      <c r="G9" s="132">
        <f t="shared" si="0"/>
        <v>1.3333333333333333</v>
      </c>
      <c r="H9" s="132">
        <f t="shared" si="1"/>
        <v>53.333333333333329</v>
      </c>
      <c r="I9" s="132">
        <f t="shared" si="2"/>
        <v>0</v>
      </c>
      <c r="J9" s="132">
        <f t="shared" si="3"/>
        <v>13.333333333333332</v>
      </c>
      <c r="K9" s="132">
        <f t="shared" si="4"/>
        <v>0</v>
      </c>
      <c r="L9" s="132">
        <f t="shared" si="5"/>
        <v>13.333333333333332</v>
      </c>
      <c r="M9" s="132">
        <f t="shared" si="6"/>
        <v>0</v>
      </c>
      <c r="N9" s="133">
        <f t="shared" si="7"/>
        <v>0</v>
      </c>
    </row>
    <row r="10" spans="1:14" ht="15" thickBot="1" x14ac:dyDescent="0.4">
      <c r="A10" s="197"/>
      <c r="B10" s="21" t="s">
        <v>53</v>
      </c>
      <c r="C10" s="37">
        <v>1</v>
      </c>
      <c r="D10" s="46">
        <v>1</v>
      </c>
      <c r="E10" s="84"/>
      <c r="F10" s="109">
        <f>F7</f>
        <v>8</v>
      </c>
      <c r="G10" s="134">
        <f t="shared" si="0"/>
        <v>1.3333333333333333</v>
      </c>
      <c r="H10" s="134">
        <f t="shared" si="1"/>
        <v>53.333333333333329</v>
      </c>
      <c r="I10" s="134">
        <f t="shared" si="2"/>
        <v>0</v>
      </c>
      <c r="J10" s="134">
        <f t="shared" si="3"/>
        <v>13.333333333333332</v>
      </c>
      <c r="K10" s="134">
        <f t="shared" si="4"/>
        <v>0</v>
      </c>
      <c r="L10" s="134">
        <f t="shared" si="5"/>
        <v>13.333333333333332</v>
      </c>
      <c r="M10" s="134">
        <f t="shared" si="6"/>
        <v>0</v>
      </c>
      <c r="N10" s="135">
        <f t="shared" si="7"/>
        <v>0</v>
      </c>
    </row>
    <row r="11" spans="1:14" x14ac:dyDescent="0.35">
      <c r="A11" s="195" t="s">
        <v>75</v>
      </c>
      <c r="B11" s="22" t="s">
        <v>67</v>
      </c>
      <c r="C11" s="35">
        <v>1</v>
      </c>
      <c r="D11" s="44">
        <v>1</v>
      </c>
      <c r="E11" s="82"/>
      <c r="F11" s="111">
        <f t="shared" ref="F11:F30" si="9">F8</f>
        <v>8</v>
      </c>
      <c r="G11" s="130">
        <f t="shared" si="0"/>
        <v>1.3333333333333333</v>
      </c>
      <c r="H11" s="130">
        <f t="shared" si="1"/>
        <v>53.333333333333329</v>
      </c>
      <c r="I11" s="130">
        <f t="shared" si="2"/>
        <v>0</v>
      </c>
      <c r="J11" s="130">
        <f t="shared" si="3"/>
        <v>13.333333333333332</v>
      </c>
      <c r="K11" s="130">
        <f t="shared" si="4"/>
        <v>0</v>
      </c>
      <c r="L11" s="130">
        <f t="shared" si="5"/>
        <v>13.333333333333332</v>
      </c>
      <c r="M11" s="130">
        <f t="shared" si="6"/>
        <v>0</v>
      </c>
      <c r="N11" s="131">
        <f t="shared" si="7"/>
        <v>0</v>
      </c>
    </row>
    <row r="12" spans="1:14" x14ac:dyDescent="0.35">
      <c r="A12" s="196"/>
      <c r="B12" s="23" t="s">
        <v>68</v>
      </c>
      <c r="C12" s="36">
        <v>1</v>
      </c>
      <c r="D12" s="45">
        <v>1</v>
      </c>
      <c r="E12" s="83"/>
      <c r="F12" s="114">
        <f t="shared" si="9"/>
        <v>8</v>
      </c>
      <c r="G12" s="132">
        <f t="shared" si="0"/>
        <v>1.3333333333333333</v>
      </c>
      <c r="H12" s="132">
        <f t="shared" si="1"/>
        <v>53.333333333333329</v>
      </c>
      <c r="I12" s="132">
        <f t="shared" si="2"/>
        <v>0</v>
      </c>
      <c r="J12" s="132">
        <f t="shared" si="3"/>
        <v>13.333333333333332</v>
      </c>
      <c r="K12" s="132">
        <f t="shared" si="4"/>
        <v>0</v>
      </c>
      <c r="L12" s="132">
        <f t="shared" si="5"/>
        <v>13.333333333333332</v>
      </c>
      <c r="M12" s="132">
        <f t="shared" si="6"/>
        <v>0</v>
      </c>
      <c r="N12" s="133">
        <f t="shared" si="7"/>
        <v>0</v>
      </c>
    </row>
    <row r="13" spans="1:14" ht="15" thickBot="1" x14ac:dyDescent="0.4">
      <c r="A13" s="197"/>
      <c r="B13" s="21" t="s">
        <v>53</v>
      </c>
      <c r="C13" s="37">
        <v>1</v>
      </c>
      <c r="D13" s="46">
        <v>1</v>
      </c>
      <c r="E13" s="84"/>
      <c r="F13" s="115">
        <f t="shared" si="9"/>
        <v>8</v>
      </c>
      <c r="G13" s="134">
        <f t="shared" si="0"/>
        <v>1.3333333333333333</v>
      </c>
      <c r="H13" s="134">
        <f t="shared" si="1"/>
        <v>53.333333333333329</v>
      </c>
      <c r="I13" s="134">
        <f t="shared" si="2"/>
        <v>0</v>
      </c>
      <c r="J13" s="134">
        <f t="shared" si="3"/>
        <v>13.333333333333332</v>
      </c>
      <c r="K13" s="134">
        <f t="shared" si="4"/>
        <v>0</v>
      </c>
      <c r="L13" s="134">
        <f t="shared" si="5"/>
        <v>13.333333333333332</v>
      </c>
      <c r="M13" s="134">
        <f t="shared" si="6"/>
        <v>0</v>
      </c>
      <c r="N13" s="135">
        <f t="shared" si="7"/>
        <v>0</v>
      </c>
    </row>
    <row r="14" spans="1:14" x14ac:dyDescent="0.35">
      <c r="A14" s="195" t="s">
        <v>74</v>
      </c>
      <c r="B14" s="22" t="s">
        <v>67</v>
      </c>
      <c r="C14" s="121"/>
      <c r="D14" s="44"/>
      <c r="E14" s="82"/>
      <c r="F14" s="111">
        <f t="shared" si="9"/>
        <v>8</v>
      </c>
      <c r="G14" s="130">
        <f t="shared" si="0"/>
        <v>1.3333333333333333</v>
      </c>
      <c r="H14" s="130">
        <f t="shared" si="1"/>
        <v>53.333333333333329</v>
      </c>
      <c r="I14" s="130">
        <f t="shared" si="2"/>
        <v>0</v>
      </c>
      <c r="J14" s="130">
        <f t="shared" si="3"/>
        <v>13.333333333333332</v>
      </c>
      <c r="K14" s="130">
        <f t="shared" si="4"/>
        <v>0</v>
      </c>
      <c r="L14" s="130">
        <f t="shared" si="5"/>
        <v>13.333333333333332</v>
      </c>
      <c r="M14" s="130">
        <f t="shared" si="6"/>
        <v>0</v>
      </c>
      <c r="N14" s="131">
        <f t="shared" si="7"/>
        <v>0</v>
      </c>
    </row>
    <row r="15" spans="1:14" x14ac:dyDescent="0.35">
      <c r="A15" s="196"/>
      <c r="B15" s="23" t="s">
        <v>68</v>
      </c>
      <c r="C15" s="120"/>
      <c r="D15" s="45"/>
      <c r="E15" s="83"/>
      <c r="F15" s="114">
        <f t="shared" si="9"/>
        <v>8</v>
      </c>
      <c r="G15" s="132">
        <f t="shared" si="0"/>
        <v>1.3333333333333333</v>
      </c>
      <c r="H15" s="132">
        <f t="shared" si="1"/>
        <v>53.333333333333329</v>
      </c>
      <c r="I15" s="132">
        <f t="shared" si="2"/>
        <v>0</v>
      </c>
      <c r="J15" s="132">
        <f t="shared" si="3"/>
        <v>13.333333333333332</v>
      </c>
      <c r="K15" s="132">
        <f t="shared" si="4"/>
        <v>0</v>
      </c>
      <c r="L15" s="132">
        <f t="shared" si="5"/>
        <v>13.333333333333332</v>
      </c>
      <c r="M15" s="132">
        <f t="shared" si="6"/>
        <v>0</v>
      </c>
      <c r="N15" s="133">
        <f t="shared" si="7"/>
        <v>0</v>
      </c>
    </row>
    <row r="16" spans="1:14" ht="15" thickBot="1" x14ac:dyDescent="0.4">
      <c r="A16" s="197"/>
      <c r="B16" s="21" t="s">
        <v>53</v>
      </c>
      <c r="C16" s="122"/>
      <c r="D16" s="46"/>
      <c r="E16" s="84"/>
      <c r="F16" s="115">
        <f t="shared" si="9"/>
        <v>8</v>
      </c>
      <c r="G16" s="134">
        <f t="shared" si="0"/>
        <v>1.3333333333333333</v>
      </c>
      <c r="H16" s="134">
        <f t="shared" si="1"/>
        <v>53.333333333333329</v>
      </c>
      <c r="I16" s="134">
        <f t="shared" si="2"/>
        <v>0</v>
      </c>
      <c r="J16" s="134">
        <f t="shared" si="3"/>
        <v>13.333333333333332</v>
      </c>
      <c r="K16" s="134">
        <f t="shared" si="4"/>
        <v>0</v>
      </c>
      <c r="L16" s="134">
        <f t="shared" si="5"/>
        <v>13.333333333333332</v>
      </c>
      <c r="M16" s="134">
        <f t="shared" si="6"/>
        <v>0</v>
      </c>
      <c r="N16" s="135">
        <f t="shared" si="7"/>
        <v>0</v>
      </c>
    </row>
    <row r="17" spans="1:14" x14ac:dyDescent="0.35">
      <c r="A17" s="195" t="s">
        <v>72</v>
      </c>
      <c r="B17" s="22" t="s">
        <v>67</v>
      </c>
      <c r="C17" s="121"/>
      <c r="D17" s="44"/>
      <c r="E17" s="82"/>
      <c r="F17" s="111">
        <f t="shared" si="9"/>
        <v>8</v>
      </c>
      <c r="G17" s="130">
        <f t="shared" si="0"/>
        <v>1.3333333333333333</v>
      </c>
      <c r="H17" s="130">
        <f t="shared" si="1"/>
        <v>53.333333333333329</v>
      </c>
      <c r="I17" s="130">
        <f t="shared" si="2"/>
        <v>0</v>
      </c>
      <c r="J17" s="130">
        <f t="shared" si="3"/>
        <v>13.333333333333332</v>
      </c>
      <c r="K17" s="130">
        <f t="shared" si="4"/>
        <v>0</v>
      </c>
      <c r="L17" s="130">
        <f t="shared" si="5"/>
        <v>13.333333333333332</v>
      </c>
      <c r="M17" s="130">
        <f t="shared" si="6"/>
        <v>0</v>
      </c>
      <c r="N17" s="131">
        <f t="shared" si="7"/>
        <v>0</v>
      </c>
    </row>
    <row r="18" spans="1:14" x14ac:dyDescent="0.35">
      <c r="A18" s="196"/>
      <c r="B18" s="23" t="s">
        <v>68</v>
      </c>
      <c r="C18" s="120"/>
      <c r="D18" s="45"/>
      <c r="E18" s="83"/>
      <c r="F18" s="114">
        <f t="shared" si="9"/>
        <v>8</v>
      </c>
      <c r="G18" s="132">
        <f t="shared" si="0"/>
        <v>1.3333333333333333</v>
      </c>
      <c r="H18" s="132">
        <f t="shared" si="1"/>
        <v>53.333333333333329</v>
      </c>
      <c r="I18" s="132">
        <f t="shared" si="2"/>
        <v>0</v>
      </c>
      <c r="J18" s="132">
        <f t="shared" si="3"/>
        <v>13.333333333333332</v>
      </c>
      <c r="K18" s="132">
        <f t="shared" si="4"/>
        <v>0</v>
      </c>
      <c r="L18" s="132">
        <f t="shared" si="5"/>
        <v>13.333333333333332</v>
      </c>
      <c r="M18" s="132">
        <f t="shared" si="6"/>
        <v>0</v>
      </c>
      <c r="N18" s="133">
        <f t="shared" si="7"/>
        <v>0</v>
      </c>
    </row>
    <row r="19" spans="1:14" ht="15" thickBot="1" x14ac:dyDescent="0.4">
      <c r="A19" s="197"/>
      <c r="B19" s="21" t="s">
        <v>53</v>
      </c>
      <c r="C19" s="122"/>
      <c r="D19" s="46"/>
      <c r="E19" s="84"/>
      <c r="F19" s="115">
        <f t="shared" si="9"/>
        <v>8</v>
      </c>
      <c r="G19" s="134">
        <f t="shared" si="0"/>
        <v>1.3333333333333333</v>
      </c>
      <c r="H19" s="134">
        <f t="shared" si="1"/>
        <v>53.333333333333329</v>
      </c>
      <c r="I19" s="134">
        <f t="shared" si="2"/>
        <v>0</v>
      </c>
      <c r="J19" s="134">
        <f t="shared" si="3"/>
        <v>13.333333333333332</v>
      </c>
      <c r="K19" s="134">
        <f t="shared" si="4"/>
        <v>0</v>
      </c>
      <c r="L19" s="134">
        <f t="shared" si="5"/>
        <v>13.333333333333332</v>
      </c>
      <c r="M19" s="134">
        <f t="shared" si="6"/>
        <v>0</v>
      </c>
      <c r="N19" s="135">
        <f t="shared" si="7"/>
        <v>0</v>
      </c>
    </row>
    <row r="20" spans="1:14" x14ac:dyDescent="0.35">
      <c r="A20" s="204" t="s">
        <v>73</v>
      </c>
      <c r="B20" s="22" t="s">
        <v>67</v>
      </c>
      <c r="C20" s="35">
        <v>1</v>
      </c>
      <c r="D20" s="44">
        <v>1</v>
      </c>
      <c r="E20" s="82"/>
      <c r="F20" s="111">
        <f t="shared" si="9"/>
        <v>8</v>
      </c>
      <c r="G20" s="130">
        <f t="shared" si="0"/>
        <v>1.3333333333333333</v>
      </c>
      <c r="H20" s="130">
        <f t="shared" si="1"/>
        <v>53.333333333333329</v>
      </c>
      <c r="I20" s="130">
        <f t="shared" si="2"/>
        <v>0</v>
      </c>
      <c r="J20" s="130">
        <f t="shared" si="3"/>
        <v>13.333333333333332</v>
      </c>
      <c r="K20" s="130">
        <f t="shared" si="4"/>
        <v>0</v>
      </c>
      <c r="L20" s="130">
        <f t="shared" si="5"/>
        <v>13.333333333333332</v>
      </c>
      <c r="M20" s="130">
        <f t="shared" si="6"/>
        <v>0</v>
      </c>
      <c r="N20" s="131">
        <f t="shared" si="7"/>
        <v>0</v>
      </c>
    </row>
    <row r="21" spans="1:14" x14ac:dyDescent="0.35">
      <c r="A21" s="205"/>
      <c r="B21" s="23" t="s">
        <v>68</v>
      </c>
      <c r="C21" s="36">
        <v>1</v>
      </c>
      <c r="D21" s="45">
        <v>1</v>
      </c>
      <c r="E21" s="83"/>
      <c r="F21" s="114">
        <f t="shared" si="9"/>
        <v>8</v>
      </c>
      <c r="G21" s="132">
        <f t="shared" si="0"/>
        <v>1.3333333333333333</v>
      </c>
      <c r="H21" s="132">
        <f t="shared" si="1"/>
        <v>53.333333333333329</v>
      </c>
      <c r="I21" s="132">
        <f t="shared" si="2"/>
        <v>0</v>
      </c>
      <c r="J21" s="132">
        <f t="shared" si="3"/>
        <v>13.333333333333332</v>
      </c>
      <c r="K21" s="132">
        <f t="shared" si="4"/>
        <v>0</v>
      </c>
      <c r="L21" s="132">
        <f t="shared" si="5"/>
        <v>13.333333333333332</v>
      </c>
      <c r="M21" s="132">
        <f t="shared" si="6"/>
        <v>0</v>
      </c>
      <c r="N21" s="133">
        <f t="shared" si="7"/>
        <v>0</v>
      </c>
    </row>
    <row r="22" spans="1:14" ht="15" thickBot="1" x14ac:dyDescent="0.4">
      <c r="A22" s="206"/>
      <c r="B22" s="21" t="s">
        <v>53</v>
      </c>
      <c r="C22" s="37">
        <v>1</v>
      </c>
      <c r="D22" s="46">
        <v>1</v>
      </c>
      <c r="E22" s="84"/>
      <c r="F22" s="115">
        <f t="shared" si="9"/>
        <v>8</v>
      </c>
      <c r="G22" s="134">
        <f t="shared" si="0"/>
        <v>1.3333333333333333</v>
      </c>
      <c r="H22" s="134">
        <f t="shared" si="1"/>
        <v>53.333333333333329</v>
      </c>
      <c r="I22" s="134">
        <f t="shared" si="2"/>
        <v>0</v>
      </c>
      <c r="J22" s="134">
        <f t="shared" si="3"/>
        <v>13.333333333333332</v>
      </c>
      <c r="K22" s="134">
        <f t="shared" si="4"/>
        <v>0</v>
      </c>
      <c r="L22" s="134">
        <f t="shared" si="5"/>
        <v>13.333333333333332</v>
      </c>
      <c r="M22" s="134">
        <f t="shared" si="6"/>
        <v>0</v>
      </c>
      <c r="N22" s="135">
        <f t="shared" si="7"/>
        <v>0</v>
      </c>
    </row>
    <row r="23" spans="1:14" x14ac:dyDescent="0.35">
      <c r="A23" s="204" t="s">
        <v>70</v>
      </c>
      <c r="B23" s="22" t="s">
        <v>71</v>
      </c>
      <c r="C23" s="35">
        <v>1</v>
      </c>
      <c r="D23" s="44">
        <v>1</v>
      </c>
      <c r="E23" s="85"/>
      <c r="F23" s="111">
        <f t="shared" si="9"/>
        <v>8</v>
      </c>
      <c r="G23" s="136">
        <f t="shared" si="0"/>
        <v>1.3333333333333333</v>
      </c>
      <c r="H23" s="136">
        <f t="shared" si="1"/>
        <v>53.333333333333329</v>
      </c>
      <c r="I23" s="136">
        <f t="shared" si="2"/>
        <v>0</v>
      </c>
      <c r="J23" s="136">
        <f t="shared" si="3"/>
        <v>13.333333333333332</v>
      </c>
      <c r="K23" s="136">
        <f t="shared" si="4"/>
        <v>0</v>
      </c>
      <c r="L23" s="136">
        <f t="shared" si="5"/>
        <v>13.333333333333332</v>
      </c>
      <c r="M23" s="136">
        <f t="shared" si="6"/>
        <v>0</v>
      </c>
      <c r="N23" s="136">
        <f t="shared" si="7"/>
        <v>0</v>
      </c>
    </row>
    <row r="24" spans="1:14" x14ac:dyDescent="0.35">
      <c r="A24" s="205"/>
      <c r="B24" s="119"/>
      <c r="C24" s="120"/>
      <c r="D24" s="45"/>
      <c r="E24" s="83"/>
      <c r="F24" s="114">
        <f t="shared" si="9"/>
        <v>8</v>
      </c>
      <c r="G24" s="132">
        <f t="shared" si="0"/>
        <v>1.3333333333333333</v>
      </c>
      <c r="H24" s="132">
        <f t="shared" si="1"/>
        <v>53.333333333333329</v>
      </c>
      <c r="I24" s="132">
        <f t="shared" si="2"/>
        <v>0</v>
      </c>
      <c r="J24" s="132">
        <f t="shared" si="3"/>
        <v>13.333333333333332</v>
      </c>
      <c r="K24" s="132">
        <f t="shared" si="4"/>
        <v>0</v>
      </c>
      <c r="L24" s="132">
        <f t="shared" si="5"/>
        <v>13.333333333333332</v>
      </c>
      <c r="M24" s="132">
        <f t="shared" si="6"/>
        <v>0</v>
      </c>
      <c r="N24" s="132">
        <f t="shared" si="7"/>
        <v>0</v>
      </c>
    </row>
    <row r="25" spans="1:14" ht="15" thickBot="1" x14ac:dyDescent="0.4">
      <c r="A25" s="206"/>
      <c r="B25" s="21" t="s">
        <v>53</v>
      </c>
      <c r="C25" s="37">
        <v>1</v>
      </c>
      <c r="D25" s="46">
        <v>1</v>
      </c>
      <c r="E25" s="86"/>
      <c r="F25" s="115">
        <f t="shared" si="9"/>
        <v>8</v>
      </c>
      <c r="G25" s="137">
        <f t="shared" si="0"/>
        <v>1.3333333333333333</v>
      </c>
      <c r="H25" s="137">
        <f t="shared" si="1"/>
        <v>53.333333333333329</v>
      </c>
      <c r="I25" s="137">
        <f t="shared" si="2"/>
        <v>0</v>
      </c>
      <c r="J25" s="137">
        <f t="shared" si="3"/>
        <v>13.333333333333332</v>
      </c>
      <c r="K25" s="137">
        <f t="shared" si="4"/>
        <v>0</v>
      </c>
      <c r="L25" s="137">
        <f t="shared" si="5"/>
        <v>13.333333333333332</v>
      </c>
      <c r="M25" s="137">
        <f t="shared" si="6"/>
        <v>0</v>
      </c>
      <c r="N25" s="137">
        <f t="shared" si="7"/>
        <v>0</v>
      </c>
    </row>
    <row r="26" spans="1:14" x14ac:dyDescent="0.35">
      <c r="A26" s="195" t="s">
        <v>87</v>
      </c>
      <c r="B26" s="22" t="s">
        <v>67</v>
      </c>
      <c r="C26" s="121"/>
      <c r="D26" s="44"/>
      <c r="E26" s="82"/>
      <c r="F26" s="111">
        <f t="shared" si="9"/>
        <v>8</v>
      </c>
      <c r="G26" s="130">
        <f t="shared" si="0"/>
        <v>1.3333333333333333</v>
      </c>
      <c r="H26" s="130">
        <f t="shared" si="1"/>
        <v>53.333333333333329</v>
      </c>
      <c r="I26" s="130">
        <f t="shared" si="2"/>
        <v>0</v>
      </c>
      <c r="J26" s="130">
        <f t="shared" si="3"/>
        <v>13.333333333333332</v>
      </c>
      <c r="K26" s="130">
        <f t="shared" si="4"/>
        <v>0</v>
      </c>
      <c r="L26" s="130">
        <f t="shared" si="5"/>
        <v>13.333333333333332</v>
      </c>
      <c r="M26" s="130">
        <f t="shared" si="6"/>
        <v>0</v>
      </c>
      <c r="N26" s="131">
        <f t="shared" si="7"/>
        <v>0</v>
      </c>
    </row>
    <row r="27" spans="1:14" x14ac:dyDescent="0.35">
      <c r="A27" s="196"/>
      <c r="B27" s="23" t="s">
        <v>68</v>
      </c>
      <c r="C27" s="120"/>
      <c r="D27" s="45"/>
      <c r="E27" s="83"/>
      <c r="F27" s="114">
        <f t="shared" si="9"/>
        <v>8</v>
      </c>
      <c r="G27" s="132">
        <f t="shared" si="0"/>
        <v>1.3333333333333333</v>
      </c>
      <c r="H27" s="132">
        <f t="shared" si="1"/>
        <v>53.333333333333329</v>
      </c>
      <c r="I27" s="132">
        <f t="shared" si="2"/>
        <v>0</v>
      </c>
      <c r="J27" s="132">
        <f t="shared" si="3"/>
        <v>13.333333333333332</v>
      </c>
      <c r="K27" s="132">
        <f t="shared" si="4"/>
        <v>0</v>
      </c>
      <c r="L27" s="132">
        <f t="shared" si="5"/>
        <v>13.333333333333332</v>
      </c>
      <c r="M27" s="132">
        <f t="shared" si="6"/>
        <v>0</v>
      </c>
      <c r="N27" s="133">
        <f t="shared" si="7"/>
        <v>0</v>
      </c>
    </row>
    <row r="28" spans="1:14" ht="15" thickBot="1" x14ac:dyDescent="0.4">
      <c r="A28" s="208"/>
      <c r="B28" s="21" t="s">
        <v>53</v>
      </c>
      <c r="C28" s="122"/>
      <c r="D28" s="47"/>
      <c r="E28" s="84"/>
      <c r="F28" s="115">
        <f t="shared" si="9"/>
        <v>8</v>
      </c>
      <c r="G28" s="134">
        <f t="shared" si="0"/>
        <v>1.3333333333333333</v>
      </c>
      <c r="H28" s="134">
        <f t="shared" si="1"/>
        <v>53.333333333333329</v>
      </c>
      <c r="I28" s="134">
        <f t="shared" si="2"/>
        <v>0</v>
      </c>
      <c r="J28" s="134">
        <f t="shared" si="3"/>
        <v>13.333333333333332</v>
      </c>
      <c r="K28" s="134">
        <f t="shared" si="4"/>
        <v>0</v>
      </c>
      <c r="L28" s="134">
        <f t="shared" si="5"/>
        <v>13.333333333333332</v>
      </c>
      <c r="M28" s="134">
        <f t="shared" si="6"/>
        <v>0</v>
      </c>
      <c r="N28" s="135">
        <f t="shared" si="7"/>
        <v>0</v>
      </c>
    </row>
    <row r="29" spans="1:14" x14ac:dyDescent="0.35">
      <c r="A29" s="195" t="s">
        <v>74</v>
      </c>
      <c r="B29" s="19" t="s">
        <v>67</v>
      </c>
      <c r="C29" s="121"/>
      <c r="D29" s="44"/>
      <c r="E29" s="82"/>
      <c r="F29" s="111">
        <f t="shared" si="9"/>
        <v>8</v>
      </c>
      <c r="G29" s="130">
        <f t="shared" si="0"/>
        <v>1.3333333333333333</v>
      </c>
      <c r="H29" s="130">
        <f t="shared" si="1"/>
        <v>53.333333333333329</v>
      </c>
      <c r="I29" s="130">
        <f t="shared" si="2"/>
        <v>0</v>
      </c>
      <c r="J29" s="130">
        <f t="shared" si="3"/>
        <v>13.333333333333332</v>
      </c>
      <c r="K29" s="130">
        <f t="shared" si="4"/>
        <v>0</v>
      </c>
      <c r="L29" s="130">
        <f t="shared" si="5"/>
        <v>13.333333333333332</v>
      </c>
      <c r="M29" s="130">
        <f t="shared" si="6"/>
        <v>0</v>
      </c>
      <c r="N29" s="131">
        <f t="shared" si="7"/>
        <v>0</v>
      </c>
    </row>
    <row r="30" spans="1:14" x14ac:dyDescent="0.35">
      <c r="A30" s="196"/>
      <c r="B30" s="20" t="s">
        <v>68</v>
      </c>
      <c r="C30" s="120"/>
      <c r="D30" s="45"/>
      <c r="E30" s="83"/>
      <c r="F30" s="114">
        <f t="shared" si="9"/>
        <v>8</v>
      </c>
      <c r="G30" s="132">
        <f t="shared" si="0"/>
        <v>1.3333333333333333</v>
      </c>
      <c r="H30" s="132">
        <f t="shared" si="1"/>
        <v>53.333333333333329</v>
      </c>
      <c r="I30" s="132">
        <f t="shared" si="2"/>
        <v>0</v>
      </c>
      <c r="J30" s="132">
        <f t="shared" si="3"/>
        <v>13.333333333333332</v>
      </c>
      <c r="K30" s="132">
        <f t="shared" si="4"/>
        <v>0</v>
      </c>
      <c r="L30" s="132">
        <f t="shared" si="5"/>
        <v>13.333333333333332</v>
      </c>
      <c r="M30" s="132">
        <f t="shared" si="6"/>
        <v>0</v>
      </c>
      <c r="N30" s="133">
        <f t="shared" si="7"/>
        <v>0</v>
      </c>
    </row>
    <row r="31" spans="1:14" ht="15" thickBot="1" x14ac:dyDescent="0.4">
      <c r="A31" s="197"/>
      <c r="B31" s="26" t="s">
        <v>53</v>
      </c>
      <c r="C31" s="122"/>
      <c r="D31" s="46"/>
      <c r="E31" s="84"/>
      <c r="F31" s="115">
        <f>F28</f>
        <v>8</v>
      </c>
      <c r="G31" s="134">
        <f t="shared" si="0"/>
        <v>1.3333333333333333</v>
      </c>
      <c r="H31" s="134">
        <f t="shared" si="1"/>
        <v>53.333333333333329</v>
      </c>
      <c r="I31" s="134">
        <f t="shared" si="2"/>
        <v>0</v>
      </c>
      <c r="J31" s="134">
        <f t="shared" si="3"/>
        <v>13.333333333333332</v>
      </c>
      <c r="K31" s="134">
        <f t="shared" si="4"/>
        <v>0</v>
      </c>
      <c r="L31" s="134">
        <f t="shared" si="5"/>
        <v>13.333333333333332</v>
      </c>
      <c r="M31" s="134">
        <f t="shared" si="6"/>
        <v>0</v>
      </c>
      <c r="N31" s="135">
        <f t="shared" si="7"/>
        <v>0</v>
      </c>
    </row>
    <row r="32" spans="1:14" ht="15" customHeight="1" x14ac:dyDescent="0.35">
      <c r="A32" s="201" t="s">
        <v>105</v>
      </c>
      <c r="B32" s="98" t="s">
        <v>107</v>
      </c>
      <c r="C32" s="123"/>
      <c r="D32" s="99"/>
      <c r="E32" s="94"/>
      <c r="F32" s="113">
        <f>F31</f>
        <v>8</v>
      </c>
      <c r="G32" s="130">
        <f t="shared" si="0"/>
        <v>1.3333333333333333</v>
      </c>
      <c r="H32" s="130">
        <f t="shared" si="1"/>
        <v>53.333333333333329</v>
      </c>
      <c r="I32" s="130">
        <f t="shared" si="2"/>
        <v>0</v>
      </c>
      <c r="J32" s="130">
        <f t="shared" si="3"/>
        <v>13.333333333333332</v>
      </c>
      <c r="K32" s="130">
        <f t="shared" si="4"/>
        <v>0</v>
      </c>
      <c r="L32" s="130">
        <f t="shared" si="5"/>
        <v>13.333333333333332</v>
      </c>
      <c r="M32" s="130">
        <f t="shared" si="6"/>
        <v>0</v>
      </c>
      <c r="N32" s="138">
        <f t="shared" si="7"/>
        <v>0</v>
      </c>
    </row>
    <row r="33" spans="1:14" x14ac:dyDescent="0.35">
      <c r="A33" s="202"/>
      <c r="B33" s="100" t="s">
        <v>108</v>
      </c>
      <c r="C33" s="124"/>
      <c r="D33" s="101"/>
      <c r="E33" s="95"/>
      <c r="F33" s="114">
        <f>F32</f>
        <v>8</v>
      </c>
      <c r="G33" s="132">
        <f t="shared" si="0"/>
        <v>1.3333333333333333</v>
      </c>
      <c r="H33" s="132">
        <f t="shared" si="1"/>
        <v>53.333333333333329</v>
      </c>
      <c r="I33" s="132">
        <f t="shared" si="2"/>
        <v>0</v>
      </c>
      <c r="J33" s="132">
        <f t="shared" si="3"/>
        <v>13.333333333333332</v>
      </c>
      <c r="K33" s="132">
        <f t="shared" si="4"/>
        <v>0</v>
      </c>
      <c r="L33" s="132">
        <f t="shared" si="5"/>
        <v>13.333333333333332</v>
      </c>
      <c r="M33" s="132">
        <f t="shared" si="6"/>
        <v>0</v>
      </c>
      <c r="N33" s="133">
        <f t="shared" si="7"/>
        <v>0</v>
      </c>
    </row>
    <row r="34" spans="1:14" x14ac:dyDescent="0.35">
      <c r="A34" s="202"/>
      <c r="B34" s="100" t="s">
        <v>106</v>
      </c>
      <c r="C34" s="124"/>
      <c r="D34" s="101"/>
      <c r="E34" s="83"/>
      <c r="F34" s="110">
        <f>F33</f>
        <v>8</v>
      </c>
      <c r="G34" s="132">
        <f t="shared" si="0"/>
        <v>1.3333333333333333</v>
      </c>
      <c r="H34" s="132">
        <f t="shared" si="1"/>
        <v>53.333333333333329</v>
      </c>
      <c r="I34" s="132">
        <f t="shared" si="2"/>
        <v>0</v>
      </c>
      <c r="J34" s="132">
        <f t="shared" si="3"/>
        <v>13.333333333333332</v>
      </c>
      <c r="K34" s="132">
        <f t="shared" si="4"/>
        <v>0</v>
      </c>
      <c r="L34" s="132">
        <f t="shared" si="5"/>
        <v>13.333333333333332</v>
      </c>
      <c r="M34" s="132">
        <f t="shared" si="6"/>
        <v>0</v>
      </c>
      <c r="N34" s="139">
        <f t="shared" si="7"/>
        <v>0</v>
      </c>
    </row>
    <row r="35" spans="1:14" ht="15" thickBot="1" x14ac:dyDescent="0.4">
      <c r="A35" s="203"/>
      <c r="B35" s="102" t="s">
        <v>109</v>
      </c>
      <c r="C35" s="125"/>
      <c r="D35" s="103"/>
      <c r="E35" s="97"/>
      <c r="F35" s="110">
        <f>F34</f>
        <v>8</v>
      </c>
      <c r="G35" s="140">
        <f t="shared" si="0"/>
        <v>1.3333333333333333</v>
      </c>
      <c r="H35" s="140">
        <f>G35*40</f>
        <v>53.333333333333329</v>
      </c>
      <c r="I35" s="140">
        <f t="shared" si="2"/>
        <v>0</v>
      </c>
      <c r="J35" s="140">
        <f t="shared" si="3"/>
        <v>13.333333333333332</v>
      </c>
      <c r="K35" s="140">
        <f t="shared" si="4"/>
        <v>0</v>
      </c>
      <c r="L35" s="140">
        <f t="shared" si="5"/>
        <v>13.333333333333332</v>
      </c>
      <c r="M35" s="140">
        <f t="shared" si="6"/>
        <v>0</v>
      </c>
      <c r="N35" s="141">
        <f t="shared" si="7"/>
        <v>0</v>
      </c>
    </row>
    <row r="36" spans="1:14" x14ac:dyDescent="0.35">
      <c r="A36" s="198" t="s">
        <v>76</v>
      </c>
      <c r="B36" s="27" t="s">
        <v>77</v>
      </c>
      <c r="C36" s="35">
        <v>1</v>
      </c>
      <c r="D36" s="44">
        <v>1</v>
      </c>
      <c r="E36" s="82"/>
      <c r="F36" s="107">
        <f>F31</f>
        <v>8</v>
      </c>
      <c r="G36" s="130">
        <f t="shared" si="0"/>
        <v>1.3333333333333333</v>
      </c>
      <c r="H36" s="130">
        <f t="shared" si="1"/>
        <v>53.333333333333329</v>
      </c>
      <c r="I36" s="130">
        <f t="shared" si="2"/>
        <v>0</v>
      </c>
      <c r="J36" s="130">
        <f t="shared" si="3"/>
        <v>13.333333333333332</v>
      </c>
      <c r="K36" s="130">
        <f t="shared" si="4"/>
        <v>0</v>
      </c>
      <c r="L36" s="130">
        <f t="shared" si="5"/>
        <v>13.333333333333332</v>
      </c>
      <c r="M36" s="130">
        <f t="shared" si="6"/>
        <v>0</v>
      </c>
      <c r="N36" s="131">
        <f t="shared" si="7"/>
        <v>0</v>
      </c>
    </row>
    <row r="37" spans="1:14" x14ac:dyDescent="0.35">
      <c r="A37" s="199"/>
      <c r="B37" s="12" t="s">
        <v>78</v>
      </c>
      <c r="C37" s="36"/>
      <c r="D37" s="45"/>
      <c r="E37" s="83"/>
      <c r="F37" s="108">
        <f>F36</f>
        <v>8</v>
      </c>
      <c r="G37" s="132">
        <f t="shared" si="0"/>
        <v>1.3333333333333333</v>
      </c>
      <c r="H37" s="132">
        <f t="shared" si="1"/>
        <v>53.333333333333329</v>
      </c>
      <c r="I37" s="132">
        <f t="shared" si="2"/>
        <v>0</v>
      </c>
      <c r="J37" s="132">
        <f t="shared" si="3"/>
        <v>13.333333333333332</v>
      </c>
      <c r="K37" s="132">
        <f t="shared" si="4"/>
        <v>0</v>
      </c>
      <c r="L37" s="132">
        <f t="shared" si="5"/>
        <v>13.333333333333332</v>
      </c>
      <c r="M37" s="132">
        <f t="shared" si="6"/>
        <v>0</v>
      </c>
      <c r="N37" s="133">
        <f t="shared" si="7"/>
        <v>0</v>
      </c>
    </row>
    <row r="38" spans="1:14" x14ac:dyDescent="0.35">
      <c r="A38" s="199"/>
      <c r="B38" s="12" t="s">
        <v>79</v>
      </c>
      <c r="C38" s="36">
        <v>1</v>
      </c>
      <c r="D38" s="45">
        <v>1</v>
      </c>
      <c r="E38" s="83"/>
      <c r="F38" s="108">
        <f t="shared" ref="F38:F44" si="10">F37</f>
        <v>8</v>
      </c>
      <c r="G38" s="132">
        <f t="shared" si="0"/>
        <v>1.3333333333333333</v>
      </c>
      <c r="H38" s="132">
        <f t="shared" si="1"/>
        <v>53.333333333333329</v>
      </c>
      <c r="I38" s="132">
        <f t="shared" si="2"/>
        <v>0</v>
      </c>
      <c r="J38" s="132">
        <f t="shared" si="3"/>
        <v>13.333333333333332</v>
      </c>
      <c r="K38" s="132">
        <f t="shared" si="4"/>
        <v>0</v>
      </c>
      <c r="L38" s="132">
        <f t="shared" si="5"/>
        <v>13.333333333333332</v>
      </c>
      <c r="M38" s="132">
        <f t="shared" si="6"/>
        <v>0</v>
      </c>
      <c r="N38" s="133">
        <f t="shared" si="7"/>
        <v>0</v>
      </c>
    </row>
    <row r="39" spans="1:14" x14ac:dyDescent="0.35">
      <c r="A39" s="199"/>
      <c r="B39" s="12" t="s">
        <v>80</v>
      </c>
      <c r="C39" s="36"/>
      <c r="D39" s="45"/>
      <c r="E39" s="83"/>
      <c r="F39" s="108">
        <f t="shared" si="10"/>
        <v>8</v>
      </c>
      <c r="G39" s="132">
        <f t="shared" si="0"/>
        <v>1.3333333333333333</v>
      </c>
      <c r="H39" s="132">
        <f t="shared" si="1"/>
        <v>53.333333333333329</v>
      </c>
      <c r="I39" s="132">
        <f t="shared" si="2"/>
        <v>0</v>
      </c>
      <c r="J39" s="132">
        <f t="shared" si="3"/>
        <v>13.333333333333332</v>
      </c>
      <c r="K39" s="132">
        <f t="shared" si="4"/>
        <v>0</v>
      </c>
      <c r="L39" s="132">
        <f t="shared" si="5"/>
        <v>13.333333333333332</v>
      </c>
      <c r="M39" s="132">
        <f t="shared" si="6"/>
        <v>0</v>
      </c>
      <c r="N39" s="133">
        <f t="shared" si="7"/>
        <v>0</v>
      </c>
    </row>
    <row r="40" spans="1:14" x14ac:dyDescent="0.35">
      <c r="A40" s="199"/>
      <c r="B40" s="12" t="s">
        <v>81</v>
      </c>
      <c r="C40" s="36">
        <v>1</v>
      </c>
      <c r="D40" s="45">
        <v>1</v>
      </c>
      <c r="E40" s="83"/>
      <c r="F40" s="108">
        <f t="shared" si="10"/>
        <v>8</v>
      </c>
      <c r="G40" s="132">
        <f t="shared" si="0"/>
        <v>1.3333333333333333</v>
      </c>
      <c r="H40" s="132">
        <f t="shared" si="1"/>
        <v>53.333333333333329</v>
      </c>
      <c r="I40" s="132">
        <f t="shared" si="2"/>
        <v>0</v>
      </c>
      <c r="J40" s="132">
        <f t="shared" si="3"/>
        <v>13.333333333333332</v>
      </c>
      <c r="K40" s="132">
        <f t="shared" si="4"/>
        <v>0</v>
      </c>
      <c r="L40" s="132">
        <f t="shared" si="5"/>
        <v>13.333333333333332</v>
      </c>
      <c r="M40" s="132">
        <f t="shared" si="6"/>
        <v>0</v>
      </c>
      <c r="N40" s="133">
        <f t="shared" si="7"/>
        <v>0</v>
      </c>
    </row>
    <row r="41" spans="1:14" x14ac:dyDescent="0.35">
      <c r="A41" s="199"/>
      <c r="B41" s="12" t="s">
        <v>52</v>
      </c>
      <c r="C41" s="36"/>
      <c r="D41" s="45"/>
      <c r="E41" s="83"/>
      <c r="F41" s="108">
        <f t="shared" si="10"/>
        <v>8</v>
      </c>
      <c r="G41" s="132">
        <f t="shared" si="0"/>
        <v>1.3333333333333333</v>
      </c>
      <c r="H41" s="132">
        <f t="shared" si="1"/>
        <v>53.333333333333329</v>
      </c>
      <c r="I41" s="132">
        <f t="shared" si="2"/>
        <v>0</v>
      </c>
      <c r="J41" s="132">
        <f t="shared" si="3"/>
        <v>13.333333333333332</v>
      </c>
      <c r="K41" s="132">
        <f t="shared" si="4"/>
        <v>0</v>
      </c>
      <c r="L41" s="132">
        <f t="shared" si="5"/>
        <v>13.333333333333332</v>
      </c>
      <c r="M41" s="132">
        <f t="shared" si="6"/>
        <v>0</v>
      </c>
      <c r="N41" s="133">
        <f t="shared" si="7"/>
        <v>0</v>
      </c>
    </row>
    <row r="42" spans="1:14" x14ac:dyDescent="0.35">
      <c r="A42" s="199"/>
      <c r="B42" s="12" t="s">
        <v>50</v>
      </c>
      <c r="C42" s="36">
        <v>1</v>
      </c>
      <c r="D42" s="45">
        <v>1</v>
      </c>
      <c r="E42" s="83"/>
      <c r="F42" s="108">
        <f t="shared" si="10"/>
        <v>8</v>
      </c>
      <c r="G42" s="132">
        <f t="shared" si="0"/>
        <v>1.3333333333333333</v>
      </c>
      <c r="H42" s="132">
        <f t="shared" si="1"/>
        <v>53.333333333333329</v>
      </c>
      <c r="I42" s="132">
        <f t="shared" si="2"/>
        <v>0</v>
      </c>
      <c r="J42" s="132">
        <f t="shared" si="3"/>
        <v>13.333333333333332</v>
      </c>
      <c r="K42" s="132">
        <f t="shared" si="4"/>
        <v>0</v>
      </c>
      <c r="L42" s="132">
        <f t="shared" si="5"/>
        <v>13.333333333333332</v>
      </c>
      <c r="M42" s="132">
        <f t="shared" si="6"/>
        <v>0</v>
      </c>
      <c r="N42" s="133">
        <f t="shared" si="7"/>
        <v>0</v>
      </c>
    </row>
    <row r="43" spans="1:14" x14ac:dyDescent="0.35">
      <c r="A43" s="199"/>
      <c r="B43" s="12" t="s">
        <v>82</v>
      </c>
      <c r="C43" s="36">
        <v>1</v>
      </c>
      <c r="D43" s="45">
        <v>1</v>
      </c>
      <c r="E43" s="83"/>
      <c r="F43" s="108">
        <f t="shared" si="10"/>
        <v>8</v>
      </c>
      <c r="G43" s="132">
        <f t="shared" si="0"/>
        <v>1.3333333333333333</v>
      </c>
      <c r="H43" s="132">
        <f t="shared" si="1"/>
        <v>53.333333333333329</v>
      </c>
      <c r="I43" s="132">
        <f t="shared" si="2"/>
        <v>0</v>
      </c>
      <c r="J43" s="132">
        <f t="shared" si="3"/>
        <v>13.333333333333332</v>
      </c>
      <c r="K43" s="132">
        <f t="shared" si="4"/>
        <v>0</v>
      </c>
      <c r="L43" s="132">
        <f t="shared" si="5"/>
        <v>13.333333333333332</v>
      </c>
      <c r="M43" s="132">
        <f t="shared" si="6"/>
        <v>0</v>
      </c>
      <c r="N43" s="133">
        <f t="shared" si="7"/>
        <v>0</v>
      </c>
    </row>
    <row r="44" spans="1:14" x14ac:dyDescent="0.35">
      <c r="A44" s="199"/>
      <c r="B44" s="12" t="s">
        <v>83</v>
      </c>
      <c r="C44" s="36"/>
      <c r="D44" s="45"/>
      <c r="E44" s="83"/>
      <c r="F44" s="108">
        <f t="shared" si="10"/>
        <v>8</v>
      </c>
      <c r="G44" s="132">
        <f t="shared" si="0"/>
        <v>1.3333333333333333</v>
      </c>
      <c r="H44" s="132">
        <f t="shared" si="1"/>
        <v>53.333333333333329</v>
      </c>
      <c r="I44" s="132">
        <f t="shared" si="2"/>
        <v>0</v>
      </c>
      <c r="J44" s="132">
        <f t="shared" si="3"/>
        <v>13.333333333333332</v>
      </c>
      <c r="K44" s="132">
        <f t="shared" si="4"/>
        <v>0</v>
      </c>
      <c r="L44" s="132">
        <f t="shared" si="5"/>
        <v>13.333333333333332</v>
      </c>
      <c r="M44" s="132">
        <f t="shared" si="6"/>
        <v>0</v>
      </c>
      <c r="N44" s="133">
        <f t="shared" si="7"/>
        <v>0</v>
      </c>
    </row>
    <row r="45" spans="1:14" ht="15" thickBot="1" x14ac:dyDescent="0.4">
      <c r="A45" s="200"/>
      <c r="B45" s="28" t="s">
        <v>84</v>
      </c>
      <c r="C45" s="37">
        <v>1</v>
      </c>
      <c r="D45" s="46">
        <v>1</v>
      </c>
      <c r="E45" s="84"/>
      <c r="F45" s="109">
        <f>F44</f>
        <v>8</v>
      </c>
      <c r="G45" s="134">
        <f t="shared" si="0"/>
        <v>1.3333333333333333</v>
      </c>
      <c r="H45" s="134">
        <f t="shared" si="1"/>
        <v>53.333333333333329</v>
      </c>
      <c r="I45" s="134">
        <f t="shared" si="2"/>
        <v>0</v>
      </c>
      <c r="J45" s="134">
        <f t="shared" si="3"/>
        <v>13.333333333333332</v>
      </c>
      <c r="K45" s="134">
        <f t="shared" si="4"/>
        <v>0</v>
      </c>
      <c r="L45" s="134">
        <f t="shared" si="5"/>
        <v>13.333333333333332</v>
      </c>
      <c r="M45" s="134">
        <f t="shared" si="6"/>
        <v>0</v>
      </c>
      <c r="N45" s="135">
        <f t="shared" si="7"/>
        <v>0</v>
      </c>
    </row>
    <row r="46" spans="1:14" x14ac:dyDescent="0.35">
      <c r="A46" s="17"/>
      <c r="C46" s="18"/>
      <c r="G46" s="60"/>
      <c r="H46" s="60"/>
      <c r="I46" s="60"/>
      <c r="J46" s="60"/>
      <c r="K46" s="60"/>
      <c r="L46" s="60"/>
      <c r="M46" s="60"/>
      <c r="N46" s="60"/>
    </row>
    <row r="47" spans="1:14" x14ac:dyDescent="0.35">
      <c r="A47" s="15"/>
      <c r="B47" s="30" t="s">
        <v>25</v>
      </c>
      <c r="C47" s="32">
        <f>SUM(C2:C45)</f>
        <v>24</v>
      </c>
      <c r="D47" s="48">
        <f>SUM(D2:D45)</f>
        <v>24</v>
      </c>
      <c r="G47" s="60"/>
      <c r="H47" s="60"/>
      <c r="I47" s="60"/>
      <c r="J47" s="60"/>
      <c r="K47" s="60"/>
      <c r="L47" s="60"/>
      <c r="M47" s="60"/>
      <c r="N47" s="60">
        <f>SUM(N2:N46)</f>
        <v>0</v>
      </c>
    </row>
    <row r="49" spans="1:7" ht="15" thickBot="1" x14ac:dyDescent="0.4">
      <c r="A49" s="13" t="s">
        <v>93</v>
      </c>
      <c r="B49" s="13"/>
      <c r="C49" s="14"/>
    </row>
    <row r="50" spans="1:7" ht="23.5" x14ac:dyDescent="0.55000000000000004">
      <c r="B50" s="173"/>
      <c r="C50" s="174"/>
      <c r="D50" s="174"/>
      <c r="E50" s="174"/>
      <c r="F50" s="174"/>
      <c r="G50" s="175"/>
    </row>
    <row r="51" spans="1:7" x14ac:dyDescent="0.35">
      <c r="B51" s="176"/>
      <c r="G51" s="177"/>
    </row>
    <row r="52" spans="1:7" x14ac:dyDescent="0.35">
      <c r="B52" s="178"/>
      <c r="G52" s="177"/>
    </row>
    <row r="53" spans="1:7" ht="15" thickBot="1" x14ac:dyDescent="0.4">
      <c r="B53" s="179"/>
      <c r="C53" s="180"/>
      <c r="D53" s="180"/>
      <c r="E53" s="180"/>
      <c r="F53" s="180"/>
      <c r="G53" s="181"/>
    </row>
    <row r="54" spans="1:7" x14ac:dyDescent="0.35">
      <c r="A54" s="13"/>
      <c r="B54" s="13"/>
    </row>
    <row r="55" spans="1:7" x14ac:dyDescent="0.35">
      <c r="A55" s="13"/>
      <c r="B55" s="13"/>
    </row>
    <row r="56" spans="1:7" x14ac:dyDescent="0.35">
      <c r="A56" s="13"/>
      <c r="B56" s="13"/>
    </row>
  </sheetData>
  <mergeCells count="12">
    <mergeCell ref="A36:A45"/>
    <mergeCell ref="A32:A35"/>
    <mergeCell ref="A17:A19"/>
    <mergeCell ref="A20:A22"/>
    <mergeCell ref="A23:A25"/>
    <mergeCell ref="A26:A28"/>
    <mergeCell ref="A29:A31"/>
    <mergeCell ref="A2:A4"/>
    <mergeCell ref="A5:A7"/>
    <mergeCell ref="A8:A10"/>
    <mergeCell ref="A11:A13"/>
    <mergeCell ref="A14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8CC14-73DE-421F-ACA5-A1FAA6D13431}">
  <dimension ref="A1:N56"/>
  <sheetViews>
    <sheetView zoomScale="70" zoomScaleNormal="70" workbookViewId="0">
      <selection activeCell="E2" sqref="E2:E45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7" max="7" width="14.6328125" customWidth="1"/>
    <col min="8" max="8" width="9" bestFit="1" customWidth="1"/>
    <col min="9" max="9" width="11.81640625" bestFit="1" customWidth="1"/>
    <col min="10" max="10" width="9" bestFit="1" customWidth="1"/>
    <col min="11" max="11" width="11.36328125" bestFit="1" customWidth="1"/>
    <col min="12" max="12" width="9" bestFit="1" customWidth="1"/>
    <col min="13" max="13" width="11.36328125" bestFit="1" customWidth="1"/>
    <col min="14" max="14" width="11.81640625" bestFit="1" customWidth="1"/>
  </cols>
  <sheetData>
    <row r="1" spans="1:14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79" t="s">
        <v>103</v>
      </c>
      <c r="H1" s="80" t="s">
        <v>100</v>
      </c>
      <c r="I1" s="80" t="s">
        <v>104</v>
      </c>
      <c r="J1" s="80" t="s">
        <v>101</v>
      </c>
      <c r="K1" s="80" t="s">
        <v>104</v>
      </c>
      <c r="L1" s="80" t="s">
        <v>102</v>
      </c>
      <c r="M1" s="80" t="s">
        <v>104</v>
      </c>
      <c r="N1" s="81" t="s">
        <v>25</v>
      </c>
    </row>
    <row r="2" spans="1:14" ht="14" customHeight="1" x14ac:dyDescent="0.35">
      <c r="A2" s="195" t="s">
        <v>86</v>
      </c>
      <c r="B2" s="22" t="s">
        <v>67</v>
      </c>
      <c r="C2" s="35">
        <v>1</v>
      </c>
      <c r="D2" s="44">
        <v>1</v>
      </c>
      <c r="E2" s="82"/>
      <c r="F2" s="107">
        <f>'Component Service Cost'!C11</f>
        <v>7</v>
      </c>
      <c r="G2" s="130">
        <f>F2/6</f>
        <v>1.1666666666666667</v>
      </c>
      <c r="H2" s="130">
        <f>G2*40</f>
        <v>46.666666666666671</v>
      </c>
      <c r="I2" s="130">
        <f>E2*H2</f>
        <v>0</v>
      </c>
      <c r="J2" s="130">
        <f>G2*10</f>
        <v>11.666666666666668</v>
      </c>
      <c r="K2" s="130">
        <f>(E2*1.5)*J2</f>
        <v>0</v>
      </c>
      <c r="L2" s="130">
        <f>G2*10</f>
        <v>11.666666666666668</v>
      </c>
      <c r="M2" s="130">
        <f>(E2*2)*L2</f>
        <v>0</v>
      </c>
      <c r="N2" s="131">
        <f>(I2+K2+M2)*D2</f>
        <v>0</v>
      </c>
    </row>
    <row r="3" spans="1:14" ht="15.65" customHeight="1" x14ac:dyDescent="0.35">
      <c r="A3" s="196"/>
      <c r="B3" s="23" t="s">
        <v>68</v>
      </c>
      <c r="C3" s="36">
        <v>1</v>
      </c>
      <c r="D3" s="45">
        <v>1</v>
      </c>
      <c r="E3" s="83"/>
      <c r="F3" s="108">
        <f>F2</f>
        <v>7</v>
      </c>
      <c r="G3" s="132">
        <f>F3/6</f>
        <v>1.1666666666666667</v>
      </c>
      <c r="H3" s="132">
        <f>G3*40</f>
        <v>46.666666666666671</v>
      </c>
      <c r="I3" s="132">
        <f>E3*H3</f>
        <v>0</v>
      </c>
      <c r="J3" s="132">
        <f>G3*10</f>
        <v>11.666666666666668</v>
      </c>
      <c r="K3" s="132">
        <f>(E3*1.5)*J3</f>
        <v>0</v>
      </c>
      <c r="L3" s="132">
        <f>G3*10</f>
        <v>11.666666666666668</v>
      </c>
      <c r="M3" s="132">
        <f>(E3*2)*L3</f>
        <v>0</v>
      </c>
      <c r="N3" s="133">
        <f>(I3+K3+M3)*D3</f>
        <v>0</v>
      </c>
    </row>
    <row r="4" spans="1:14" ht="14.75" customHeight="1" thickBot="1" x14ac:dyDescent="0.4">
      <c r="A4" s="197"/>
      <c r="B4" s="21" t="s">
        <v>53</v>
      </c>
      <c r="C4" s="37">
        <v>1</v>
      </c>
      <c r="D4" s="46">
        <v>1</v>
      </c>
      <c r="E4" s="84"/>
      <c r="F4" s="108">
        <f>F3</f>
        <v>7</v>
      </c>
      <c r="G4" s="134">
        <f t="shared" ref="G4:G45" si="0">F4/6</f>
        <v>1.1666666666666667</v>
      </c>
      <c r="H4" s="134">
        <f t="shared" ref="H4:H45" si="1">G4*40</f>
        <v>46.666666666666671</v>
      </c>
      <c r="I4" s="134">
        <f t="shared" ref="I4:I45" si="2">E4*H4</f>
        <v>0</v>
      </c>
      <c r="J4" s="134">
        <f t="shared" ref="J4:J45" si="3">G4*10</f>
        <v>11.666666666666668</v>
      </c>
      <c r="K4" s="134">
        <f t="shared" ref="K4:K45" si="4">(E4*1.5)*J4</f>
        <v>0</v>
      </c>
      <c r="L4" s="134">
        <f t="shared" ref="L4:L45" si="5">G4*10</f>
        <v>11.666666666666668</v>
      </c>
      <c r="M4" s="134">
        <f t="shared" ref="M4:M45" si="6">(E4*2)*L4</f>
        <v>0</v>
      </c>
      <c r="N4" s="135">
        <f t="shared" ref="N4:N45" si="7">(I4+K4+M4)*D4</f>
        <v>0</v>
      </c>
    </row>
    <row r="5" spans="1:14" x14ac:dyDescent="0.35">
      <c r="A5" s="207" t="s">
        <v>69</v>
      </c>
      <c r="B5" s="22" t="s">
        <v>67</v>
      </c>
      <c r="C5" s="35">
        <v>1</v>
      </c>
      <c r="D5" s="44">
        <v>1</v>
      </c>
      <c r="E5" s="82"/>
      <c r="F5" s="113">
        <f>F2</f>
        <v>7</v>
      </c>
      <c r="G5" s="130">
        <f t="shared" si="0"/>
        <v>1.1666666666666667</v>
      </c>
      <c r="H5" s="130">
        <f t="shared" si="1"/>
        <v>46.666666666666671</v>
      </c>
      <c r="I5" s="130">
        <f t="shared" si="2"/>
        <v>0</v>
      </c>
      <c r="J5" s="130">
        <f t="shared" si="3"/>
        <v>11.666666666666668</v>
      </c>
      <c r="K5" s="130">
        <f t="shared" si="4"/>
        <v>0</v>
      </c>
      <c r="L5" s="130">
        <f t="shared" si="5"/>
        <v>11.666666666666668</v>
      </c>
      <c r="M5" s="130">
        <f t="shared" si="6"/>
        <v>0</v>
      </c>
      <c r="N5" s="131">
        <f t="shared" si="7"/>
        <v>0</v>
      </c>
    </row>
    <row r="6" spans="1:14" x14ac:dyDescent="0.35">
      <c r="A6" s="196"/>
      <c r="B6" s="23" t="s">
        <v>68</v>
      </c>
      <c r="C6" s="36">
        <v>2</v>
      </c>
      <c r="D6" s="45">
        <v>2</v>
      </c>
      <c r="E6" s="83"/>
      <c r="F6" s="114">
        <f t="shared" ref="F6:F7" si="8">F3</f>
        <v>7</v>
      </c>
      <c r="G6" s="132">
        <f t="shared" si="0"/>
        <v>1.1666666666666667</v>
      </c>
      <c r="H6" s="132">
        <f t="shared" si="1"/>
        <v>46.666666666666671</v>
      </c>
      <c r="I6" s="132">
        <f t="shared" si="2"/>
        <v>0</v>
      </c>
      <c r="J6" s="132">
        <f t="shared" si="3"/>
        <v>11.666666666666668</v>
      </c>
      <c r="K6" s="132">
        <f t="shared" si="4"/>
        <v>0</v>
      </c>
      <c r="L6" s="132">
        <f t="shared" si="5"/>
        <v>11.666666666666668</v>
      </c>
      <c r="M6" s="132">
        <f t="shared" si="6"/>
        <v>0</v>
      </c>
      <c r="N6" s="133">
        <f t="shared" si="7"/>
        <v>0</v>
      </c>
    </row>
    <row r="7" spans="1:14" ht="15" thickBot="1" x14ac:dyDescent="0.4">
      <c r="A7" s="197"/>
      <c r="B7" s="21" t="s">
        <v>53</v>
      </c>
      <c r="C7" s="37">
        <v>2</v>
      </c>
      <c r="D7" s="46">
        <v>2</v>
      </c>
      <c r="E7" s="84"/>
      <c r="F7" s="110">
        <f t="shared" si="8"/>
        <v>7</v>
      </c>
      <c r="G7" s="134">
        <f t="shared" si="0"/>
        <v>1.1666666666666667</v>
      </c>
      <c r="H7" s="134">
        <f t="shared" si="1"/>
        <v>46.666666666666671</v>
      </c>
      <c r="I7" s="134">
        <f t="shared" si="2"/>
        <v>0</v>
      </c>
      <c r="J7" s="134">
        <f t="shared" si="3"/>
        <v>11.666666666666668</v>
      </c>
      <c r="K7" s="134">
        <f t="shared" si="4"/>
        <v>0</v>
      </c>
      <c r="L7" s="134">
        <f t="shared" si="5"/>
        <v>11.666666666666668</v>
      </c>
      <c r="M7" s="134">
        <f t="shared" si="6"/>
        <v>0</v>
      </c>
      <c r="N7" s="135">
        <f t="shared" si="7"/>
        <v>0</v>
      </c>
    </row>
    <row r="8" spans="1:14" x14ac:dyDescent="0.35">
      <c r="A8" s="207" t="s">
        <v>85</v>
      </c>
      <c r="B8" s="22" t="s">
        <v>67</v>
      </c>
      <c r="C8" s="35">
        <v>1</v>
      </c>
      <c r="D8" s="44">
        <v>1</v>
      </c>
      <c r="E8" s="82"/>
      <c r="F8" s="107">
        <f>F5</f>
        <v>7</v>
      </c>
      <c r="G8" s="130">
        <f t="shared" si="0"/>
        <v>1.1666666666666667</v>
      </c>
      <c r="H8" s="130">
        <f t="shared" si="1"/>
        <v>46.666666666666671</v>
      </c>
      <c r="I8" s="130">
        <f t="shared" si="2"/>
        <v>0</v>
      </c>
      <c r="J8" s="130">
        <f t="shared" si="3"/>
        <v>11.666666666666668</v>
      </c>
      <c r="K8" s="130">
        <f t="shared" si="4"/>
        <v>0</v>
      </c>
      <c r="L8" s="130">
        <f t="shared" si="5"/>
        <v>11.666666666666668</v>
      </c>
      <c r="M8" s="130">
        <f t="shared" si="6"/>
        <v>0</v>
      </c>
      <c r="N8" s="131">
        <f t="shared" si="7"/>
        <v>0</v>
      </c>
    </row>
    <row r="9" spans="1:14" x14ac:dyDescent="0.35">
      <c r="A9" s="196"/>
      <c r="B9" s="23" t="s">
        <v>68</v>
      </c>
      <c r="C9" s="36">
        <v>3</v>
      </c>
      <c r="D9" s="45">
        <v>3</v>
      </c>
      <c r="E9" s="83"/>
      <c r="F9" s="108">
        <f>F6</f>
        <v>7</v>
      </c>
      <c r="G9" s="132">
        <f t="shared" si="0"/>
        <v>1.1666666666666667</v>
      </c>
      <c r="H9" s="132">
        <f t="shared" si="1"/>
        <v>46.666666666666671</v>
      </c>
      <c r="I9" s="132">
        <f t="shared" si="2"/>
        <v>0</v>
      </c>
      <c r="J9" s="132">
        <f t="shared" si="3"/>
        <v>11.666666666666668</v>
      </c>
      <c r="K9" s="132">
        <f t="shared" si="4"/>
        <v>0</v>
      </c>
      <c r="L9" s="132">
        <f t="shared" si="5"/>
        <v>11.666666666666668</v>
      </c>
      <c r="M9" s="132">
        <f t="shared" si="6"/>
        <v>0</v>
      </c>
      <c r="N9" s="133">
        <f t="shared" si="7"/>
        <v>0</v>
      </c>
    </row>
    <row r="10" spans="1:14" ht="15" thickBot="1" x14ac:dyDescent="0.4">
      <c r="A10" s="197"/>
      <c r="B10" s="21" t="s">
        <v>53</v>
      </c>
      <c r="C10" s="37">
        <v>2</v>
      </c>
      <c r="D10" s="46">
        <v>2</v>
      </c>
      <c r="E10" s="84"/>
      <c r="F10" s="109">
        <f>F7</f>
        <v>7</v>
      </c>
      <c r="G10" s="134">
        <f t="shared" si="0"/>
        <v>1.1666666666666667</v>
      </c>
      <c r="H10" s="134">
        <f t="shared" si="1"/>
        <v>46.666666666666671</v>
      </c>
      <c r="I10" s="134">
        <f t="shared" si="2"/>
        <v>0</v>
      </c>
      <c r="J10" s="134">
        <f t="shared" si="3"/>
        <v>11.666666666666668</v>
      </c>
      <c r="K10" s="134">
        <f t="shared" si="4"/>
        <v>0</v>
      </c>
      <c r="L10" s="134">
        <f t="shared" si="5"/>
        <v>11.666666666666668</v>
      </c>
      <c r="M10" s="134">
        <f t="shared" si="6"/>
        <v>0</v>
      </c>
      <c r="N10" s="135">
        <f t="shared" si="7"/>
        <v>0</v>
      </c>
    </row>
    <row r="11" spans="1:14" x14ac:dyDescent="0.35">
      <c r="A11" s="195" t="s">
        <v>75</v>
      </c>
      <c r="B11" s="22" t="s">
        <v>67</v>
      </c>
      <c r="C11" s="35">
        <v>1</v>
      </c>
      <c r="D11" s="44">
        <v>1</v>
      </c>
      <c r="E11" s="82"/>
      <c r="F11" s="111">
        <f t="shared" ref="F11:F30" si="9">F8</f>
        <v>7</v>
      </c>
      <c r="G11" s="130">
        <f t="shared" si="0"/>
        <v>1.1666666666666667</v>
      </c>
      <c r="H11" s="130">
        <f t="shared" si="1"/>
        <v>46.666666666666671</v>
      </c>
      <c r="I11" s="130">
        <f t="shared" si="2"/>
        <v>0</v>
      </c>
      <c r="J11" s="130">
        <f t="shared" si="3"/>
        <v>11.666666666666668</v>
      </c>
      <c r="K11" s="130">
        <f t="shared" si="4"/>
        <v>0</v>
      </c>
      <c r="L11" s="130">
        <f t="shared" si="5"/>
        <v>11.666666666666668</v>
      </c>
      <c r="M11" s="130">
        <f t="shared" si="6"/>
        <v>0</v>
      </c>
      <c r="N11" s="131">
        <f t="shared" si="7"/>
        <v>0</v>
      </c>
    </row>
    <row r="12" spans="1:14" x14ac:dyDescent="0.35">
      <c r="A12" s="196"/>
      <c r="B12" s="23" t="s">
        <v>68</v>
      </c>
      <c r="C12" s="36">
        <v>1</v>
      </c>
      <c r="D12" s="45">
        <v>1</v>
      </c>
      <c r="E12" s="83"/>
      <c r="F12" s="114">
        <f t="shared" si="9"/>
        <v>7</v>
      </c>
      <c r="G12" s="132">
        <f t="shared" si="0"/>
        <v>1.1666666666666667</v>
      </c>
      <c r="H12" s="132">
        <f t="shared" si="1"/>
        <v>46.666666666666671</v>
      </c>
      <c r="I12" s="132">
        <f t="shared" si="2"/>
        <v>0</v>
      </c>
      <c r="J12" s="132">
        <f t="shared" si="3"/>
        <v>11.666666666666668</v>
      </c>
      <c r="K12" s="132">
        <f t="shared" si="4"/>
        <v>0</v>
      </c>
      <c r="L12" s="132">
        <f t="shared" si="5"/>
        <v>11.666666666666668</v>
      </c>
      <c r="M12" s="132">
        <f t="shared" si="6"/>
        <v>0</v>
      </c>
      <c r="N12" s="133">
        <f t="shared" si="7"/>
        <v>0</v>
      </c>
    </row>
    <row r="13" spans="1:14" ht="15" thickBot="1" x14ac:dyDescent="0.4">
      <c r="A13" s="197"/>
      <c r="B13" s="21" t="s">
        <v>53</v>
      </c>
      <c r="C13" s="37">
        <v>1</v>
      </c>
      <c r="D13" s="46">
        <v>1</v>
      </c>
      <c r="E13" s="84"/>
      <c r="F13" s="115">
        <f t="shared" si="9"/>
        <v>7</v>
      </c>
      <c r="G13" s="134">
        <f t="shared" si="0"/>
        <v>1.1666666666666667</v>
      </c>
      <c r="H13" s="134">
        <f t="shared" si="1"/>
        <v>46.666666666666671</v>
      </c>
      <c r="I13" s="134">
        <f t="shared" si="2"/>
        <v>0</v>
      </c>
      <c r="J13" s="134">
        <f t="shared" si="3"/>
        <v>11.666666666666668</v>
      </c>
      <c r="K13" s="134">
        <f t="shared" si="4"/>
        <v>0</v>
      </c>
      <c r="L13" s="134">
        <f t="shared" si="5"/>
        <v>11.666666666666668</v>
      </c>
      <c r="M13" s="134">
        <f t="shared" si="6"/>
        <v>0</v>
      </c>
      <c r="N13" s="135">
        <f t="shared" si="7"/>
        <v>0</v>
      </c>
    </row>
    <row r="14" spans="1:14" x14ac:dyDescent="0.35">
      <c r="A14" s="195" t="s">
        <v>74</v>
      </c>
      <c r="B14" s="22" t="s">
        <v>67</v>
      </c>
      <c r="C14" s="121"/>
      <c r="D14" s="44"/>
      <c r="E14" s="82"/>
      <c r="F14" s="111">
        <f t="shared" si="9"/>
        <v>7</v>
      </c>
      <c r="G14" s="130">
        <f t="shared" si="0"/>
        <v>1.1666666666666667</v>
      </c>
      <c r="H14" s="130">
        <f t="shared" si="1"/>
        <v>46.666666666666671</v>
      </c>
      <c r="I14" s="130">
        <f t="shared" si="2"/>
        <v>0</v>
      </c>
      <c r="J14" s="130">
        <f t="shared" si="3"/>
        <v>11.666666666666668</v>
      </c>
      <c r="K14" s="130">
        <f t="shared" si="4"/>
        <v>0</v>
      </c>
      <c r="L14" s="130">
        <f t="shared" si="5"/>
        <v>11.666666666666668</v>
      </c>
      <c r="M14" s="130">
        <f t="shared" si="6"/>
        <v>0</v>
      </c>
      <c r="N14" s="131">
        <f t="shared" si="7"/>
        <v>0</v>
      </c>
    </row>
    <row r="15" spans="1:14" x14ac:dyDescent="0.35">
      <c r="A15" s="196"/>
      <c r="B15" s="23" t="s">
        <v>68</v>
      </c>
      <c r="C15" s="120"/>
      <c r="D15" s="45"/>
      <c r="E15" s="83"/>
      <c r="F15" s="114">
        <f t="shared" si="9"/>
        <v>7</v>
      </c>
      <c r="G15" s="132">
        <f t="shared" si="0"/>
        <v>1.1666666666666667</v>
      </c>
      <c r="H15" s="132">
        <f t="shared" si="1"/>
        <v>46.666666666666671</v>
      </c>
      <c r="I15" s="132">
        <f t="shared" si="2"/>
        <v>0</v>
      </c>
      <c r="J15" s="132">
        <f t="shared" si="3"/>
        <v>11.666666666666668</v>
      </c>
      <c r="K15" s="132">
        <f t="shared" si="4"/>
        <v>0</v>
      </c>
      <c r="L15" s="132">
        <f t="shared" si="5"/>
        <v>11.666666666666668</v>
      </c>
      <c r="M15" s="132">
        <f t="shared" si="6"/>
        <v>0</v>
      </c>
      <c r="N15" s="133">
        <f t="shared" si="7"/>
        <v>0</v>
      </c>
    </row>
    <row r="16" spans="1:14" ht="15" thickBot="1" x14ac:dyDescent="0.4">
      <c r="A16" s="197"/>
      <c r="B16" s="21" t="s">
        <v>53</v>
      </c>
      <c r="C16" s="122"/>
      <c r="D16" s="46"/>
      <c r="E16" s="84"/>
      <c r="F16" s="115">
        <f t="shared" si="9"/>
        <v>7</v>
      </c>
      <c r="G16" s="134">
        <f t="shared" si="0"/>
        <v>1.1666666666666667</v>
      </c>
      <c r="H16" s="134">
        <f t="shared" si="1"/>
        <v>46.666666666666671</v>
      </c>
      <c r="I16" s="134">
        <f t="shared" si="2"/>
        <v>0</v>
      </c>
      <c r="J16" s="134">
        <f t="shared" si="3"/>
        <v>11.666666666666668</v>
      </c>
      <c r="K16" s="134">
        <f t="shared" si="4"/>
        <v>0</v>
      </c>
      <c r="L16" s="134">
        <f t="shared" si="5"/>
        <v>11.666666666666668</v>
      </c>
      <c r="M16" s="134">
        <f t="shared" si="6"/>
        <v>0</v>
      </c>
      <c r="N16" s="135">
        <f t="shared" si="7"/>
        <v>0</v>
      </c>
    </row>
    <row r="17" spans="1:14" x14ac:dyDescent="0.35">
      <c r="A17" s="195" t="s">
        <v>72</v>
      </c>
      <c r="B17" s="22" t="s">
        <v>67</v>
      </c>
      <c r="C17" s="121"/>
      <c r="D17" s="44"/>
      <c r="E17" s="82"/>
      <c r="F17" s="111">
        <f t="shared" si="9"/>
        <v>7</v>
      </c>
      <c r="G17" s="130">
        <f t="shared" si="0"/>
        <v>1.1666666666666667</v>
      </c>
      <c r="H17" s="130">
        <f t="shared" si="1"/>
        <v>46.666666666666671</v>
      </c>
      <c r="I17" s="130">
        <f t="shared" si="2"/>
        <v>0</v>
      </c>
      <c r="J17" s="130">
        <f t="shared" si="3"/>
        <v>11.666666666666668</v>
      </c>
      <c r="K17" s="130">
        <f t="shared" si="4"/>
        <v>0</v>
      </c>
      <c r="L17" s="130">
        <f t="shared" si="5"/>
        <v>11.666666666666668</v>
      </c>
      <c r="M17" s="130">
        <f t="shared" si="6"/>
        <v>0</v>
      </c>
      <c r="N17" s="131">
        <f t="shared" si="7"/>
        <v>0</v>
      </c>
    </row>
    <row r="18" spans="1:14" x14ac:dyDescent="0.35">
      <c r="A18" s="196"/>
      <c r="B18" s="23" t="s">
        <v>68</v>
      </c>
      <c r="C18" s="120"/>
      <c r="D18" s="45"/>
      <c r="E18" s="83"/>
      <c r="F18" s="114">
        <f t="shared" si="9"/>
        <v>7</v>
      </c>
      <c r="G18" s="132">
        <f t="shared" si="0"/>
        <v>1.1666666666666667</v>
      </c>
      <c r="H18" s="132">
        <f t="shared" si="1"/>
        <v>46.666666666666671</v>
      </c>
      <c r="I18" s="132">
        <f t="shared" si="2"/>
        <v>0</v>
      </c>
      <c r="J18" s="132">
        <f t="shared" si="3"/>
        <v>11.666666666666668</v>
      </c>
      <c r="K18" s="132">
        <f t="shared" si="4"/>
        <v>0</v>
      </c>
      <c r="L18" s="132">
        <f t="shared" si="5"/>
        <v>11.666666666666668</v>
      </c>
      <c r="M18" s="132">
        <f t="shared" si="6"/>
        <v>0</v>
      </c>
      <c r="N18" s="133">
        <f t="shared" si="7"/>
        <v>0</v>
      </c>
    </row>
    <row r="19" spans="1:14" ht="15" thickBot="1" x14ac:dyDescent="0.4">
      <c r="A19" s="197"/>
      <c r="B19" s="21" t="s">
        <v>53</v>
      </c>
      <c r="C19" s="122"/>
      <c r="D19" s="46"/>
      <c r="E19" s="84"/>
      <c r="F19" s="115">
        <f t="shared" si="9"/>
        <v>7</v>
      </c>
      <c r="G19" s="134">
        <f t="shared" si="0"/>
        <v>1.1666666666666667</v>
      </c>
      <c r="H19" s="134">
        <f t="shared" si="1"/>
        <v>46.666666666666671</v>
      </c>
      <c r="I19" s="134">
        <f t="shared" si="2"/>
        <v>0</v>
      </c>
      <c r="J19" s="134">
        <f t="shared" si="3"/>
        <v>11.666666666666668</v>
      </c>
      <c r="K19" s="134">
        <f t="shared" si="4"/>
        <v>0</v>
      </c>
      <c r="L19" s="134">
        <f t="shared" si="5"/>
        <v>11.666666666666668</v>
      </c>
      <c r="M19" s="134">
        <f t="shared" si="6"/>
        <v>0</v>
      </c>
      <c r="N19" s="135">
        <f t="shared" si="7"/>
        <v>0</v>
      </c>
    </row>
    <row r="20" spans="1:14" x14ac:dyDescent="0.35">
      <c r="A20" s="204" t="s">
        <v>73</v>
      </c>
      <c r="B20" s="22" t="s">
        <v>67</v>
      </c>
      <c r="C20" s="35">
        <v>1</v>
      </c>
      <c r="D20" s="44">
        <v>1</v>
      </c>
      <c r="E20" s="82"/>
      <c r="F20" s="111">
        <f t="shared" si="9"/>
        <v>7</v>
      </c>
      <c r="G20" s="130">
        <f t="shared" si="0"/>
        <v>1.1666666666666667</v>
      </c>
      <c r="H20" s="130">
        <f t="shared" si="1"/>
        <v>46.666666666666671</v>
      </c>
      <c r="I20" s="130">
        <f t="shared" si="2"/>
        <v>0</v>
      </c>
      <c r="J20" s="130">
        <f t="shared" si="3"/>
        <v>11.666666666666668</v>
      </c>
      <c r="K20" s="130">
        <f t="shared" si="4"/>
        <v>0</v>
      </c>
      <c r="L20" s="130">
        <f t="shared" si="5"/>
        <v>11.666666666666668</v>
      </c>
      <c r="M20" s="130">
        <f t="shared" si="6"/>
        <v>0</v>
      </c>
      <c r="N20" s="131">
        <f t="shared" si="7"/>
        <v>0</v>
      </c>
    </row>
    <row r="21" spans="1:14" x14ac:dyDescent="0.35">
      <c r="A21" s="205"/>
      <c r="B21" s="23" t="s">
        <v>68</v>
      </c>
      <c r="C21" s="36">
        <v>1</v>
      </c>
      <c r="D21" s="45">
        <v>1</v>
      </c>
      <c r="E21" s="83"/>
      <c r="F21" s="114">
        <f t="shared" si="9"/>
        <v>7</v>
      </c>
      <c r="G21" s="132">
        <f t="shared" si="0"/>
        <v>1.1666666666666667</v>
      </c>
      <c r="H21" s="132">
        <f t="shared" si="1"/>
        <v>46.666666666666671</v>
      </c>
      <c r="I21" s="132">
        <f t="shared" si="2"/>
        <v>0</v>
      </c>
      <c r="J21" s="132">
        <f t="shared" si="3"/>
        <v>11.666666666666668</v>
      </c>
      <c r="K21" s="132">
        <f t="shared" si="4"/>
        <v>0</v>
      </c>
      <c r="L21" s="132">
        <f t="shared" si="5"/>
        <v>11.666666666666668</v>
      </c>
      <c r="M21" s="132">
        <f t="shared" si="6"/>
        <v>0</v>
      </c>
      <c r="N21" s="133">
        <f t="shared" si="7"/>
        <v>0</v>
      </c>
    </row>
    <row r="22" spans="1:14" ht="15" thickBot="1" x14ac:dyDescent="0.4">
      <c r="A22" s="206"/>
      <c r="B22" s="21" t="s">
        <v>53</v>
      </c>
      <c r="C22" s="37">
        <v>1</v>
      </c>
      <c r="D22" s="46">
        <v>1</v>
      </c>
      <c r="E22" s="84"/>
      <c r="F22" s="115">
        <f t="shared" si="9"/>
        <v>7</v>
      </c>
      <c r="G22" s="134">
        <f t="shared" si="0"/>
        <v>1.1666666666666667</v>
      </c>
      <c r="H22" s="134">
        <f t="shared" si="1"/>
        <v>46.666666666666671</v>
      </c>
      <c r="I22" s="134">
        <f t="shared" si="2"/>
        <v>0</v>
      </c>
      <c r="J22" s="134">
        <f t="shared" si="3"/>
        <v>11.666666666666668</v>
      </c>
      <c r="K22" s="134">
        <f t="shared" si="4"/>
        <v>0</v>
      </c>
      <c r="L22" s="134">
        <f t="shared" si="5"/>
        <v>11.666666666666668</v>
      </c>
      <c r="M22" s="134">
        <f t="shared" si="6"/>
        <v>0</v>
      </c>
      <c r="N22" s="135">
        <f t="shared" si="7"/>
        <v>0</v>
      </c>
    </row>
    <row r="23" spans="1:14" x14ac:dyDescent="0.35">
      <c r="A23" s="204" t="s">
        <v>70</v>
      </c>
      <c r="B23" s="22" t="s">
        <v>71</v>
      </c>
      <c r="C23" s="35">
        <v>1</v>
      </c>
      <c r="D23" s="44">
        <v>1</v>
      </c>
      <c r="E23" s="85"/>
      <c r="F23" s="111">
        <f t="shared" si="9"/>
        <v>7</v>
      </c>
      <c r="G23" s="136">
        <f t="shared" si="0"/>
        <v>1.1666666666666667</v>
      </c>
      <c r="H23" s="136">
        <f t="shared" si="1"/>
        <v>46.666666666666671</v>
      </c>
      <c r="I23" s="136">
        <f t="shared" si="2"/>
        <v>0</v>
      </c>
      <c r="J23" s="136">
        <f t="shared" si="3"/>
        <v>11.666666666666668</v>
      </c>
      <c r="K23" s="136">
        <f t="shared" si="4"/>
        <v>0</v>
      </c>
      <c r="L23" s="136">
        <f t="shared" si="5"/>
        <v>11.666666666666668</v>
      </c>
      <c r="M23" s="136">
        <f t="shared" si="6"/>
        <v>0</v>
      </c>
      <c r="N23" s="136">
        <f t="shared" si="7"/>
        <v>0</v>
      </c>
    </row>
    <row r="24" spans="1:14" x14ac:dyDescent="0.35">
      <c r="A24" s="205"/>
      <c r="B24" s="119"/>
      <c r="C24" s="120"/>
      <c r="D24" s="45"/>
      <c r="E24" s="83"/>
      <c r="F24" s="114">
        <f t="shared" si="9"/>
        <v>7</v>
      </c>
      <c r="G24" s="132">
        <f t="shared" si="0"/>
        <v>1.1666666666666667</v>
      </c>
      <c r="H24" s="132">
        <f t="shared" si="1"/>
        <v>46.666666666666671</v>
      </c>
      <c r="I24" s="132">
        <f t="shared" si="2"/>
        <v>0</v>
      </c>
      <c r="J24" s="132">
        <f t="shared" si="3"/>
        <v>11.666666666666668</v>
      </c>
      <c r="K24" s="132">
        <f t="shared" si="4"/>
        <v>0</v>
      </c>
      <c r="L24" s="132">
        <f t="shared" si="5"/>
        <v>11.666666666666668</v>
      </c>
      <c r="M24" s="132">
        <f t="shared" si="6"/>
        <v>0</v>
      </c>
      <c r="N24" s="132">
        <f t="shared" si="7"/>
        <v>0</v>
      </c>
    </row>
    <row r="25" spans="1:14" ht="15" thickBot="1" x14ac:dyDescent="0.4">
      <c r="A25" s="206"/>
      <c r="B25" s="21" t="s">
        <v>53</v>
      </c>
      <c r="C25" s="37"/>
      <c r="D25" s="46"/>
      <c r="E25" s="86"/>
      <c r="F25" s="115">
        <f t="shared" si="9"/>
        <v>7</v>
      </c>
      <c r="G25" s="137">
        <f t="shared" si="0"/>
        <v>1.1666666666666667</v>
      </c>
      <c r="H25" s="137">
        <f t="shared" si="1"/>
        <v>46.666666666666671</v>
      </c>
      <c r="I25" s="137">
        <f t="shared" si="2"/>
        <v>0</v>
      </c>
      <c r="J25" s="137">
        <f t="shared" si="3"/>
        <v>11.666666666666668</v>
      </c>
      <c r="K25" s="137">
        <f t="shared" si="4"/>
        <v>0</v>
      </c>
      <c r="L25" s="137">
        <f t="shared" si="5"/>
        <v>11.666666666666668</v>
      </c>
      <c r="M25" s="137">
        <f t="shared" si="6"/>
        <v>0</v>
      </c>
      <c r="N25" s="137">
        <f t="shared" si="7"/>
        <v>0</v>
      </c>
    </row>
    <row r="26" spans="1:14" x14ac:dyDescent="0.35">
      <c r="A26" s="195" t="s">
        <v>87</v>
      </c>
      <c r="B26" s="22" t="s">
        <v>67</v>
      </c>
      <c r="C26" s="121"/>
      <c r="D26" s="44"/>
      <c r="E26" s="82"/>
      <c r="F26" s="111">
        <f t="shared" si="9"/>
        <v>7</v>
      </c>
      <c r="G26" s="130">
        <f t="shared" si="0"/>
        <v>1.1666666666666667</v>
      </c>
      <c r="H26" s="130">
        <f t="shared" si="1"/>
        <v>46.666666666666671</v>
      </c>
      <c r="I26" s="130">
        <f t="shared" si="2"/>
        <v>0</v>
      </c>
      <c r="J26" s="130">
        <f t="shared" si="3"/>
        <v>11.666666666666668</v>
      </c>
      <c r="K26" s="130">
        <f t="shared" si="4"/>
        <v>0</v>
      </c>
      <c r="L26" s="130">
        <f t="shared" si="5"/>
        <v>11.666666666666668</v>
      </c>
      <c r="M26" s="130">
        <f t="shared" si="6"/>
        <v>0</v>
      </c>
      <c r="N26" s="131">
        <f t="shared" si="7"/>
        <v>0</v>
      </c>
    </row>
    <row r="27" spans="1:14" x14ac:dyDescent="0.35">
      <c r="A27" s="196"/>
      <c r="B27" s="23" t="s">
        <v>68</v>
      </c>
      <c r="C27" s="120"/>
      <c r="D27" s="45"/>
      <c r="E27" s="83"/>
      <c r="F27" s="114">
        <f t="shared" si="9"/>
        <v>7</v>
      </c>
      <c r="G27" s="132">
        <f t="shared" si="0"/>
        <v>1.1666666666666667</v>
      </c>
      <c r="H27" s="132">
        <f t="shared" si="1"/>
        <v>46.666666666666671</v>
      </c>
      <c r="I27" s="132">
        <f t="shared" si="2"/>
        <v>0</v>
      </c>
      <c r="J27" s="132">
        <f t="shared" si="3"/>
        <v>11.666666666666668</v>
      </c>
      <c r="K27" s="132">
        <f t="shared" si="4"/>
        <v>0</v>
      </c>
      <c r="L27" s="132">
        <f t="shared" si="5"/>
        <v>11.666666666666668</v>
      </c>
      <c r="M27" s="132">
        <f t="shared" si="6"/>
        <v>0</v>
      </c>
      <c r="N27" s="133">
        <f t="shared" si="7"/>
        <v>0</v>
      </c>
    </row>
    <row r="28" spans="1:14" ht="15" thickBot="1" x14ac:dyDescent="0.4">
      <c r="A28" s="208"/>
      <c r="B28" s="21" t="s">
        <v>53</v>
      </c>
      <c r="C28" s="122"/>
      <c r="D28" s="47"/>
      <c r="E28" s="84"/>
      <c r="F28" s="115">
        <f t="shared" si="9"/>
        <v>7</v>
      </c>
      <c r="G28" s="134">
        <f t="shared" si="0"/>
        <v>1.1666666666666667</v>
      </c>
      <c r="H28" s="134">
        <f t="shared" si="1"/>
        <v>46.666666666666671</v>
      </c>
      <c r="I28" s="134">
        <f t="shared" si="2"/>
        <v>0</v>
      </c>
      <c r="J28" s="134">
        <f t="shared" si="3"/>
        <v>11.666666666666668</v>
      </c>
      <c r="K28" s="134">
        <f t="shared" si="4"/>
        <v>0</v>
      </c>
      <c r="L28" s="134">
        <f t="shared" si="5"/>
        <v>11.666666666666668</v>
      </c>
      <c r="M28" s="134">
        <f t="shared" si="6"/>
        <v>0</v>
      </c>
      <c r="N28" s="135">
        <f t="shared" si="7"/>
        <v>0</v>
      </c>
    </row>
    <row r="29" spans="1:14" x14ac:dyDescent="0.35">
      <c r="A29" s="195" t="s">
        <v>74</v>
      </c>
      <c r="B29" s="19" t="s">
        <v>67</v>
      </c>
      <c r="C29" s="121"/>
      <c r="D29" s="44"/>
      <c r="E29" s="82"/>
      <c r="F29" s="111">
        <f t="shared" si="9"/>
        <v>7</v>
      </c>
      <c r="G29" s="130">
        <f t="shared" si="0"/>
        <v>1.1666666666666667</v>
      </c>
      <c r="H29" s="130">
        <f t="shared" si="1"/>
        <v>46.666666666666671</v>
      </c>
      <c r="I29" s="130">
        <f t="shared" si="2"/>
        <v>0</v>
      </c>
      <c r="J29" s="130">
        <f t="shared" si="3"/>
        <v>11.666666666666668</v>
      </c>
      <c r="K29" s="130">
        <f t="shared" si="4"/>
        <v>0</v>
      </c>
      <c r="L29" s="130">
        <f t="shared" si="5"/>
        <v>11.666666666666668</v>
      </c>
      <c r="M29" s="130">
        <f t="shared" si="6"/>
        <v>0</v>
      </c>
      <c r="N29" s="131">
        <f t="shared" si="7"/>
        <v>0</v>
      </c>
    </row>
    <row r="30" spans="1:14" x14ac:dyDescent="0.35">
      <c r="A30" s="196"/>
      <c r="B30" s="20" t="s">
        <v>68</v>
      </c>
      <c r="C30" s="120"/>
      <c r="D30" s="45"/>
      <c r="E30" s="83"/>
      <c r="F30" s="114">
        <f t="shared" si="9"/>
        <v>7</v>
      </c>
      <c r="G30" s="132">
        <f t="shared" si="0"/>
        <v>1.1666666666666667</v>
      </c>
      <c r="H30" s="132">
        <f t="shared" si="1"/>
        <v>46.666666666666671</v>
      </c>
      <c r="I30" s="132">
        <f t="shared" si="2"/>
        <v>0</v>
      </c>
      <c r="J30" s="132">
        <f t="shared" si="3"/>
        <v>11.666666666666668</v>
      </c>
      <c r="K30" s="132">
        <f t="shared" si="4"/>
        <v>0</v>
      </c>
      <c r="L30" s="132">
        <f t="shared" si="5"/>
        <v>11.666666666666668</v>
      </c>
      <c r="M30" s="132">
        <f t="shared" si="6"/>
        <v>0</v>
      </c>
      <c r="N30" s="133">
        <f t="shared" si="7"/>
        <v>0</v>
      </c>
    </row>
    <row r="31" spans="1:14" ht="15" thickBot="1" x14ac:dyDescent="0.4">
      <c r="A31" s="197"/>
      <c r="B31" s="26" t="s">
        <v>53</v>
      </c>
      <c r="C31" s="122"/>
      <c r="D31" s="46"/>
      <c r="E31" s="84"/>
      <c r="F31" s="115">
        <f>F28</f>
        <v>7</v>
      </c>
      <c r="G31" s="134">
        <f t="shared" si="0"/>
        <v>1.1666666666666667</v>
      </c>
      <c r="H31" s="134">
        <f t="shared" si="1"/>
        <v>46.666666666666671</v>
      </c>
      <c r="I31" s="134">
        <f t="shared" si="2"/>
        <v>0</v>
      </c>
      <c r="J31" s="134">
        <f t="shared" si="3"/>
        <v>11.666666666666668</v>
      </c>
      <c r="K31" s="134">
        <f t="shared" si="4"/>
        <v>0</v>
      </c>
      <c r="L31" s="134">
        <f t="shared" si="5"/>
        <v>11.666666666666668</v>
      </c>
      <c r="M31" s="134">
        <f t="shared" si="6"/>
        <v>0</v>
      </c>
      <c r="N31" s="135">
        <f t="shared" si="7"/>
        <v>0</v>
      </c>
    </row>
    <row r="32" spans="1:14" ht="15" customHeight="1" x14ac:dyDescent="0.35">
      <c r="A32" s="201" t="s">
        <v>105</v>
      </c>
      <c r="B32" s="98" t="s">
        <v>107</v>
      </c>
      <c r="C32" s="123"/>
      <c r="D32" s="99"/>
      <c r="E32" s="94"/>
      <c r="F32" s="113">
        <f>F31</f>
        <v>7</v>
      </c>
      <c r="G32" s="130">
        <f t="shared" si="0"/>
        <v>1.1666666666666667</v>
      </c>
      <c r="H32" s="130">
        <f t="shared" si="1"/>
        <v>46.666666666666671</v>
      </c>
      <c r="I32" s="130">
        <f t="shared" si="2"/>
        <v>0</v>
      </c>
      <c r="J32" s="130">
        <f t="shared" si="3"/>
        <v>11.666666666666668</v>
      </c>
      <c r="K32" s="130">
        <f t="shared" si="4"/>
        <v>0</v>
      </c>
      <c r="L32" s="130">
        <f t="shared" si="5"/>
        <v>11.666666666666668</v>
      </c>
      <c r="M32" s="130">
        <f t="shared" si="6"/>
        <v>0</v>
      </c>
      <c r="N32" s="138">
        <f t="shared" si="7"/>
        <v>0</v>
      </c>
    </row>
    <row r="33" spans="1:14" x14ac:dyDescent="0.35">
      <c r="A33" s="202"/>
      <c r="B33" s="100" t="s">
        <v>108</v>
      </c>
      <c r="C33" s="124"/>
      <c r="D33" s="101"/>
      <c r="E33" s="95"/>
      <c r="F33" s="114">
        <f>F32</f>
        <v>7</v>
      </c>
      <c r="G33" s="132">
        <f t="shared" si="0"/>
        <v>1.1666666666666667</v>
      </c>
      <c r="H33" s="132">
        <f t="shared" si="1"/>
        <v>46.666666666666671</v>
      </c>
      <c r="I33" s="132">
        <f t="shared" si="2"/>
        <v>0</v>
      </c>
      <c r="J33" s="132">
        <f t="shared" si="3"/>
        <v>11.666666666666668</v>
      </c>
      <c r="K33" s="132">
        <f t="shared" si="4"/>
        <v>0</v>
      </c>
      <c r="L33" s="132">
        <f t="shared" si="5"/>
        <v>11.666666666666668</v>
      </c>
      <c r="M33" s="132">
        <f t="shared" si="6"/>
        <v>0</v>
      </c>
      <c r="N33" s="133">
        <f t="shared" si="7"/>
        <v>0</v>
      </c>
    </row>
    <row r="34" spans="1:14" x14ac:dyDescent="0.35">
      <c r="A34" s="202"/>
      <c r="B34" s="100" t="s">
        <v>106</v>
      </c>
      <c r="C34" s="124"/>
      <c r="D34" s="101"/>
      <c r="E34" s="83"/>
      <c r="F34" s="110">
        <f>F33</f>
        <v>7</v>
      </c>
      <c r="G34" s="132">
        <f t="shared" si="0"/>
        <v>1.1666666666666667</v>
      </c>
      <c r="H34" s="132">
        <f t="shared" si="1"/>
        <v>46.666666666666671</v>
      </c>
      <c r="I34" s="132">
        <f t="shared" si="2"/>
        <v>0</v>
      </c>
      <c r="J34" s="132">
        <f t="shared" si="3"/>
        <v>11.666666666666668</v>
      </c>
      <c r="K34" s="132">
        <f t="shared" si="4"/>
        <v>0</v>
      </c>
      <c r="L34" s="132">
        <f t="shared" si="5"/>
        <v>11.666666666666668</v>
      </c>
      <c r="M34" s="132">
        <f t="shared" si="6"/>
        <v>0</v>
      </c>
      <c r="N34" s="139">
        <f t="shared" si="7"/>
        <v>0</v>
      </c>
    </row>
    <row r="35" spans="1:14" ht="15" thickBot="1" x14ac:dyDescent="0.4">
      <c r="A35" s="203"/>
      <c r="B35" s="102" t="s">
        <v>109</v>
      </c>
      <c r="C35" s="125"/>
      <c r="D35" s="103"/>
      <c r="E35" s="97"/>
      <c r="F35" s="110">
        <f>F34</f>
        <v>7</v>
      </c>
      <c r="G35" s="140">
        <f t="shared" si="0"/>
        <v>1.1666666666666667</v>
      </c>
      <c r="H35" s="140">
        <f>G35*40</f>
        <v>46.666666666666671</v>
      </c>
      <c r="I35" s="140">
        <f t="shared" si="2"/>
        <v>0</v>
      </c>
      <c r="J35" s="140">
        <f t="shared" si="3"/>
        <v>11.666666666666668</v>
      </c>
      <c r="K35" s="140">
        <f t="shared" si="4"/>
        <v>0</v>
      </c>
      <c r="L35" s="140">
        <f t="shared" si="5"/>
        <v>11.666666666666668</v>
      </c>
      <c r="M35" s="140">
        <f t="shared" si="6"/>
        <v>0</v>
      </c>
      <c r="N35" s="141">
        <f t="shared" si="7"/>
        <v>0</v>
      </c>
    </row>
    <row r="36" spans="1:14" x14ac:dyDescent="0.35">
      <c r="A36" s="198" t="s">
        <v>76</v>
      </c>
      <c r="B36" s="27" t="s">
        <v>77</v>
      </c>
      <c r="C36" s="35">
        <v>1</v>
      </c>
      <c r="D36" s="44">
        <v>1</v>
      </c>
      <c r="E36" s="82"/>
      <c r="F36" s="107">
        <f>F31</f>
        <v>7</v>
      </c>
      <c r="G36" s="130">
        <f t="shared" si="0"/>
        <v>1.1666666666666667</v>
      </c>
      <c r="H36" s="130">
        <f t="shared" si="1"/>
        <v>46.666666666666671</v>
      </c>
      <c r="I36" s="130">
        <f t="shared" si="2"/>
        <v>0</v>
      </c>
      <c r="J36" s="130">
        <f t="shared" si="3"/>
        <v>11.666666666666668</v>
      </c>
      <c r="K36" s="130">
        <f t="shared" si="4"/>
        <v>0</v>
      </c>
      <c r="L36" s="130">
        <f t="shared" si="5"/>
        <v>11.666666666666668</v>
      </c>
      <c r="M36" s="130">
        <f t="shared" si="6"/>
        <v>0</v>
      </c>
      <c r="N36" s="131">
        <f t="shared" si="7"/>
        <v>0</v>
      </c>
    </row>
    <row r="37" spans="1:14" x14ac:dyDescent="0.35">
      <c r="A37" s="199"/>
      <c r="B37" s="12" t="s">
        <v>78</v>
      </c>
      <c r="C37" s="36">
        <v>1</v>
      </c>
      <c r="D37" s="45">
        <v>1</v>
      </c>
      <c r="E37" s="83"/>
      <c r="F37" s="108">
        <f>F36</f>
        <v>7</v>
      </c>
      <c r="G37" s="132">
        <f t="shared" si="0"/>
        <v>1.1666666666666667</v>
      </c>
      <c r="H37" s="132">
        <f t="shared" si="1"/>
        <v>46.666666666666671</v>
      </c>
      <c r="I37" s="132">
        <f t="shared" si="2"/>
        <v>0</v>
      </c>
      <c r="J37" s="132">
        <f t="shared" si="3"/>
        <v>11.666666666666668</v>
      </c>
      <c r="K37" s="132">
        <f t="shared" si="4"/>
        <v>0</v>
      </c>
      <c r="L37" s="132">
        <f t="shared" si="5"/>
        <v>11.666666666666668</v>
      </c>
      <c r="M37" s="132">
        <f t="shared" si="6"/>
        <v>0</v>
      </c>
      <c r="N37" s="133">
        <f t="shared" si="7"/>
        <v>0</v>
      </c>
    </row>
    <row r="38" spans="1:14" x14ac:dyDescent="0.35">
      <c r="A38" s="199"/>
      <c r="B38" s="12" t="s">
        <v>79</v>
      </c>
      <c r="C38" s="36">
        <v>1</v>
      </c>
      <c r="D38" s="45">
        <v>1</v>
      </c>
      <c r="E38" s="83"/>
      <c r="F38" s="108">
        <f t="shared" ref="F38:F44" si="10">F37</f>
        <v>7</v>
      </c>
      <c r="G38" s="132">
        <f t="shared" si="0"/>
        <v>1.1666666666666667</v>
      </c>
      <c r="H38" s="132">
        <f t="shared" si="1"/>
        <v>46.666666666666671</v>
      </c>
      <c r="I38" s="132">
        <f t="shared" si="2"/>
        <v>0</v>
      </c>
      <c r="J38" s="132">
        <f t="shared" si="3"/>
        <v>11.666666666666668</v>
      </c>
      <c r="K38" s="132">
        <f t="shared" si="4"/>
        <v>0</v>
      </c>
      <c r="L38" s="132">
        <f t="shared" si="5"/>
        <v>11.666666666666668</v>
      </c>
      <c r="M38" s="132">
        <f t="shared" si="6"/>
        <v>0</v>
      </c>
      <c r="N38" s="133">
        <f t="shared" si="7"/>
        <v>0</v>
      </c>
    </row>
    <row r="39" spans="1:14" x14ac:dyDescent="0.35">
      <c r="A39" s="199"/>
      <c r="B39" s="12" t="s">
        <v>80</v>
      </c>
      <c r="C39" s="36"/>
      <c r="D39" s="45"/>
      <c r="E39" s="83"/>
      <c r="F39" s="108">
        <f t="shared" si="10"/>
        <v>7</v>
      </c>
      <c r="G39" s="132">
        <f t="shared" si="0"/>
        <v>1.1666666666666667</v>
      </c>
      <c r="H39" s="132">
        <f t="shared" si="1"/>
        <v>46.666666666666671</v>
      </c>
      <c r="I39" s="132">
        <f t="shared" si="2"/>
        <v>0</v>
      </c>
      <c r="J39" s="132">
        <f t="shared" si="3"/>
        <v>11.666666666666668</v>
      </c>
      <c r="K39" s="132">
        <f t="shared" si="4"/>
        <v>0</v>
      </c>
      <c r="L39" s="132">
        <f t="shared" si="5"/>
        <v>11.666666666666668</v>
      </c>
      <c r="M39" s="132">
        <f t="shared" si="6"/>
        <v>0</v>
      </c>
      <c r="N39" s="133">
        <f t="shared" si="7"/>
        <v>0</v>
      </c>
    </row>
    <row r="40" spans="1:14" x14ac:dyDescent="0.35">
      <c r="A40" s="199"/>
      <c r="B40" s="12" t="s">
        <v>81</v>
      </c>
      <c r="C40" s="36">
        <v>1</v>
      </c>
      <c r="D40" s="45">
        <v>1</v>
      </c>
      <c r="E40" s="83"/>
      <c r="F40" s="108">
        <f t="shared" si="10"/>
        <v>7</v>
      </c>
      <c r="G40" s="132">
        <f t="shared" si="0"/>
        <v>1.1666666666666667</v>
      </c>
      <c r="H40" s="132">
        <f t="shared" si="1"/>
        <v>46.666666666666671</v>
      </c>
      <c r="I40" s="132">
        <f t="shared" si="2"/>
        <v>0</v>
      </c>
      <c r="J40" s="132">
        <f t="shared" si="3"/>
        <v>11.666666666666668</v>
      </c>
      <c r="K40" s="132">
        <f t="shared" si="4"/>
        <v>0</v>
      </c>
      <c r="L40" s="132">
        <f t="shared" si="5"/>
        <v>11.666666666666668</v>
      </c>
      <c r="M40" s="132">
        <f t="shared" si="6"/>
        <v>0</v>
      </c>
      <c r="N40" s="133">
        <f t="shared" si="7"/>
        <v>0</v>
      </c>
    </row>
    <row r="41" spans="1:14" x14ac:dyDescent="0.35">
      <c r="A41" s="199"/>
      <c r="B41" s="12" t="s">
        <v>52</v>
      </c>
      <c r="C41" s="36">
        <v>1</v>
      </c>
      <c r="D41" s="45">
        <v>1</v>
      </c>
      <c r="E41" s="83"/>
      <c r="F41" s="108">
        <f t="shared" si="10"/>
        <v>7</v>
      </c>
      <c r="G41" s="132">
        <f t="shared" si="0"/>
        <v>1.1666666666666667</v>
      </c>
      <c r="H41" s="132">
        <f t="shared" si="1"/>
        <v>46.666666666666671</v>
      </c>
      <c r="I41" s="132">
        <f t="shared" si="2"/>
        <v>0</v>
      </c>
      <c r="J41" s="132">
        <f t="shared" si="3"/>
        <v>11.666666666666668</v>
      </c>
      <c r="K41" s="132">
        <f t="shared" si="4"/>
        <v>0</v>
      </c>
      <c r="L41" s="132">
        <f t="shared" si="5"/>
        <v>11.666666666666668</v>
      </c>
      <c r="M41" s="132">
        <f t="shared" si="6"/>
        <v>0</v>
      </c>
      <c r="N41" s="133">
        <f t="shared" si="7"/>
        <v>0</v>
      </c>
    </row>
    <row r="42" spans="1:14" x14ac:dyDescent="0.35">
      <c r="A42" s="199"/>
      <c r="B42" s="12" t="s">
        <v>50</v>
      </c>
      <c r="C42" s="36">
        <v>1</v>
      </c>
      <c r="D42" s="45">
        <v>1</v>
      </c>
      <c r="E42" s="83"/>
      <c r="F42" s="108">
        <f t="shared" si="10"/>
        <v>7</v>
      </c>
      <c r="G42" s="132">
        <f t="shared" si="0"/>
        <v>1.1666666666666667</v>
      </c>
      <c r="H42" s="132">
        <f t="shared" si="1"/>
        <v>46.666666666666671</v>
      </c>
      <c r="I42" s="132">
        <f t="shared" si="2"/>
        <v>0</v>
      </c>
      <c r="J42" s="132">
        <f t="shared" si="3"/>
        <v>11.666666666666668</v>
      </c>
      <c r="K42" s="132">
        <f t="shared" si="4"/>
        <v>0</v>
      </c>
      <c r="L42" s="132">
        <f t="shared" si="5"/>
        <v>11.666666666666668</v>
      </c>
      <c r="M42" s="132">
        <f t="shared" si="6"/>
        <v>0</v>
      </c>
      <c r="N42" s="133">
        <f t="shared" si="7"/>
        <v>0</v>
      </c>
    </row>
    <row r="43" spans="1:14" x14ac:dyDescent="0.35">
      <c r="A43" s="199"/>
      <c r="B43" s="12" t="s">
        <v>82</v>
      </c>
      <c r="C43" s="36">
        <v>1</v>
      </c>
      <c r="D43" s="45">
        <v>1</v>
      </c>
      <c r="E43" s="83"/>
      <c r="F43" s="108">
        <f t="shared" si="10"/>
        <v>7</v>
      </c>
      <c r="G43" s="132">
        <f t="shared" si="0"/>
        <v>1.1666666666666667</v>
      </c>
      <c r="H43" s="132">
        <f t="shared" si="1"/>
        <v>46.666666666666671</v>
      </c>
      <c r="I43" s="132">
        <f t="shared" si="2"/>
        <v>0</v>
      </c>
      <c r="J43" s="132">
        <f t="shared" si="3"/>
        <v>11.666666666666668</v>
      </c>
      <c r="K43" s="132">
        <f t="shared" si="4"/>
        <v>0</v>
      </c>
      <c r="L43" s="132">
        <f t="shared" si="5"/>
        <v>11.666666666666668</v>
      </c>
      <c r="M43" s="132">
        <f t="shared" si="6"/>
        <v>0</v>
      </c>
      <c r="N43" s="133">
        <f t="shared" si="7"/>
        <v>0</v>
      </c>
    </row>
    <row r="44" spans="1:14" x14ac:dyDescent="0.35">
      <c r="A44" s="199"/>
      <c r="B44" s="12" t="s">
        <v>83</v>
      </c>
      <c r="C44" s="36"/>
      <c r="D44" s="45"/>
      <c r="E44" s="83"/>
      <c r="F44" s="108">
        <f t="shared" si="10"/>
        <v>7</v>
      </c>
      <c r="G44" s="132">
        <f t="shared" si="0"/>
        <v>1.1666666666666667</v>
      </c>
      <c r="H44" s="132">
        <f t="shared" si="1"/>
        <v>46.666666666666671</v>
      </c>
      <c r="I44" s="132">
        <f t="shared" si="2"/>
        <v>0</v>
      </c>
      <c r="J44" s="132">
        <f t="shared" si="3"/>
        <v>11.666666666666668</v>
      </c>
      <c r="K44" s="132">
        <f t="shared" si="4"/>
        <v>0</v>
      </c>
      <c r="L44" s="132">
        <f t="shared" si="5"/>
        <v>11.666666666666668</v>
      </c>
      <c r="M44" s="132">
        <f t="shared" si="6"/>
        <v>0</v>
      </c>
      <c r="N44" s="133">
        <f t="shared" si="7"/>
        <v>0</v>
      </c>
    </row>
    <row r="45" spans="1:14" ht="15" thickBot="1" x14ac:dyDescent="0.4">
      <c r="A45" s="200"/>
      <c r="B45" s="28" t="s">
        <v>84</v>
      </c>
      <c r="C45" s="37">
        <v>1</v>
      </c>
      <c r="D45" s="46">
        <v>1</v>
      </c>
      <c r="E45" s="84"/>
      <c r="F45" s="109">
        <f>F44</f>
        <v>7</v>
      </c>
      <c r="G45" s="134">
        <f t="shared" si="0"/>
        <v>1.1666666666666667</v>
      </c>
      <c r="H45" s="134">
        <f t="shared" si="1"/>
        <v>46.666666666666671</v>
      </c>
      <c r="I45" s="134">
        <f t="shared" si="2"/>
        <v>0</v>
      </c>
      <c r="J45" s="134">
        <f t="shared" si="3"/>
        <v>11.666666666666668</v>
      </c>
      <c r="K45" s="134">
        <f t="shared" si="4"/>
        <v>0</v>
      </c>
      <c r="L45" s="134">
        <f t="shared" si="5"/>
        <v>11.666666666666668</v>
      </c>
      <c r="M45" s="134">
        <f t="shared" si="6"/>
        <v>0</v>
      </c>
      <c r="N45" s="135">
        <f t="shared" si="7"/>
        <v>0</v>
      </c>
    </row>
    <row r="46" spans="1:14" x14ac:dyDescent="0.35">
      <c r="A46" s="17"/>
      <c r="C46" s="18"/>
      <c r="G46" s="60"/>
      <c r="H46" s="60"/>
      <c r="I46" s="60"/>
      <c r="J46" s="60"/>
      <c r="K46" s="60"/>
      <c r="L46" s="60"/>
      <c r="M46" s="60"/>
      <c r="N46" s="60"/>
    </row>
    <row r="47" spans="1:14" x14ac:dyDescent="0.35">
      <c r="A47" s="15"/>
      <c r="B47" s="30" t="s">
        <v>25</v>
      </c>
      <c r="C47" s="32">
        <f>SUM(C2:C45)</f>
        <v>29</v>
      </c>
      <c r="D47" s="48">
        <f>SUM(D2:D45)</f>
        <v>29</v>
      </c>
      <c r="G47" s="60"/>
      <c r="H47" s="60"/>
      <c r="I47" s="60"/>
      <c r="J47" s="60"/>
      <c r="K47" s="60"/>
      <c r="L47" s="60"/>
      <c r="M47" s="60"/>
      <c r="N47" s="60">
        <f>SUM(N2:N46)</f>
        <v>0</v>
      </c>
    </row>
    <row r="49" spans="1:7" ht="15" thickBot="1" x14ac:dyDescent="0.4">
      <c r="A49" s="13" t="s">
        <v>93</v>
      </c>
      <c r="B49" s="13"/>
      <c r="C49" s="14"/>
    </row>
    <row r="50" spans="1:7" ht="23.5" x14ac:dyDescent="0.55000000000000004">
      <c r="B50" s="173"/>
      <c r="C50" s="174"/>
      <c r="D50" s="174"/>
      <c r="E50" s="174"/>
      <c r="F50" s="174"/>
      <c r="G50" s="175"/>
    </row>
    <row r="51" spans="1:7" x14ac:dyDescent="0.35">
      <c r="B51" s="176"/>
      <c r="G51" s="177"/>
    </row>
    <row r="52" spans="1:7" x14ac:dyDescent="0.35">
      <c r="B52" s="178"/>
      <c r="G52" s="177"/>
    </row>
    <row r="53" spans="1:7" ht="15" thickBot="1" x14ac:dyDescent="0.4">
      <c r="B53" s="179"/>
      <c r="C53" s="180"/>
      <c r="D53" s="180"/>
      <c r="E53" s="180"/>
      <c r="F53" s="180"/>
      <c r="G53" s="181"/>
    </row>
    <row r="54" spans="1:7" x14ac:dyDescent="0.35">
      <c r="A54" s="13"/>
      <c r="B54" s="13"/>
    </row>
    <row r="55" spans="1:7" x14ac:dyDescent="0.35">
      <c r="A55" s="13"/>
      <c r="B55" s="13"/>
    </row>
    <row r="56" spans="1:7" x14ac:dyDescent="0.35">
      <c r="A56" s="13"/>
      <c r="B56" s="13"/>
    </row>
  </sheetData>
  <mergeCells count="12">
    <mergeCell ref="A36:A45"/>
    <mergeCell ref="A32:A35"/>
    <mergeCell ref="A17:A19"/>
    <mergeCell ref="A20:A22"/>
    <mergeCell ref="A23:A25"/>
    <mergeCell ref="A26:A28"/>
    <mergeCell ref="A29:A31"/>
    <mergeCell ref="A2:A4"/>
    <mergeCell ref="A5:A7"/>
    <mergeCell ref="A8:A10"/>
    <mergeCell ref="A11:A13"/>
    <mergeCell ref="A14:A1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B209A-AD55-4F90-A8EA-900C80052E92}">
  <dimension ref="A1:N56"/>
  <sheetViews>
    <sheetView zoomScale="70" zoomScaleNormal="70" workbookViewId="0">
      <selection activeCell="E2" sqref="E2:E45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7" max="7" width="14.6328125" customWidth="1"/>
    <col min="8" max="8" width="9" bestFit="1" customWidth="1"/>
    <col min="9" max="9" width="11.81640625" bestFit="1" customWidth="1"/>
    <col min="10" max="10" width="9" bestFit="1" customWidth="1"/>
    <col min="11" max="11" width="11.36328125" bestFit="1" customWidth="1"/>
    <col min="12" max="12" width="9" bestFit="1" customWidth="1"/>
    <col min="13" max="13" width="11.36328125" bestFit="1" customWidth="1"/>
    <col min="14" max="14" width="14.54296875" bestFit="1" customWidth="1"/>
  </cols>
  <sheetData>
    <row r="1" spans="1:14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79" t="s">
        <v>103</v>
      </c>
      <c r="H1" s="80" t="s">
        <v>100</v>
      </c>
      <c r="I1" s="80" t="s">
        <v>104</v>
      </c>
      <c r="J1" s="80" t="s">
        <v>101</v>
      </c>
      <c r="K1" s="80" t="s">
        <v>104</v>
      </c>
      <c r="L1" s="80" t="s">
        <v>102</v>
      </c>
      <c r="M1" s="80" t="s">
        <v>104</v>
      </c>
      <c r="N1" s="81" t="s">
        <v>25</v>
      </c>
    </row>
    <row r="2" spans="1:14" ht="14" customHeight="1" x14ac:dyDescent="0.35">
      <c r="A2" s="195" t="s">
        <v>86</v>
      </c>
      <c r="B2" s="22" t="s">
        <v>67</v>
      </c>
      <c r="C2" s="35">
        <v>1</v>
      </c>
      <c r="D2" s="44">
        <v>1</v>
      </c>
      <c r="E2" s="82"/>
      <c r="F2" s="107">
        <f>'Component Service Cost'!C12</f>
        <v>28</v>
      </c>
      <c r="G2" s="130">
        <f>F2/6</f>
        <v>4.666666666666667</v>
      </c>
      <c r="H2" s="130">
        <f>G2*40</f>
        <v>186.66666666666669</v>
      </c>
      <c r="I2" s="130">
        <f>E2*H2</f>
        <v>0</v>
      </c>
      <c r="J2" s="130">
        <f>G2*10</f>
        <v>46.666666666666671</v>
      </c>
      <c r="K2" s="130">
        <f>(E2*1.5)*J2</f>
        <v>0</v>
      </c>
      <c r="L2" s="130">
        <f>G2*10</f>
        <v>46.666666666666671</v>
      </c>
      <c r="M2" s="130">
        <f>(E2*2)*L2</f>
        <v>0</v>
      </c>
      <c r="N2" s="131">
        <f>(I2+K2+M2)*D2</f>
        <v>0</v>
      </c>
    </row>
    <row r="3" spans="1:14" ht="15.65" customHeight="1" x14ac:dyDescent="0.35">
      <c r="A3" s="196"/>
      <c r="B3" s="23" t="s">
        <v>68</v>
      </c>
      <c r="C3" s="36">
        <v>1</v>
      </c>
      <c r="D3" s="45">
        <v>1</v>
      </c>
      <c r="E3" s="83"/>
      <c r="F3" s="108">
        <f>F2</f>
        <v>28</v>
      </c>
      <c r="G3" s="132">
        <f>F3/6</f>
        <v>4.666666666666667</v>
      </c>
      <c r="H3" s="132">
        <f>G3*40</f>
        <v>186.66666666666669</v>
      </c>
      <c r="I3" s="132">
        <f>E3*H3</f>
        <v>0</v>
      </c>
      <c r="J3" s="132">
        <f>G3*10</f>
        <v>46.666666666666671</v>
      </c>
      <c r="K3" s="132">
        <f>(E3*1.5)*J3</f>
        <v>0</v>
      </c>
      <c r="L3" s="132">
        <f>G3*10</f>
        <v>46.666666666666671</v>
      </c>
      <c r="M3" s="132">
        <f>(E3*2)*L3</f>
        <v>0</v>
      </c>
      <c r="N3" s="133">
        <f>(I3+K3+M3)*D3</f>
        <v>0</v>
      </c>
    </row>
    <row r="4" spans="1:14" ht="14.75" customHeight="1" thickBot="1" x14ac:dyDescent="0.4">
      <c r="A4" s="197"/>
      <c r="B4" s="21" t="s">
        <v>53</v>
      </c>
      <c r="C4" s="37">
        <v>1</v>
      </c>
      <c r="D4" s="46">
        <v>1</v>
      </c>
      <c r="E4" s="84"/>
      <c r="F4" s="108">
        <f>F3</f>
        <v>28</v>
      </c>
      <c r="G4" s="134">
        <f t="shared" ref="G4:G45" si="0">F4/6</f>
        <v>4.666666666666667</v>
      </c>
      <c r="H4" s="134">
        <f t="shared" ref="H4:H45" si="1">G4*40</f>
        <v>186.66666666666669</v>
      </c>
      <c r="I4" s="134">
        <f t="shared" ref="I4:I45" si="2">E4*H4</f>
        <v>0</v>
      </c>
      <c r="J4" s="134">
        <f t="shared" ref="J4:J45" si="3">G4*10</f>
        <v>46.666666666666671</v>
      </c>
      <c r="K4" s="134">
        <f t="shared" ref="K4:K45" si="4">(E4*1.5)*J4</f>
        <v>0</v>
      </c>
      <c r="L4" s="134">
        <f t="shared" ref="L4:L45" si="5">G4*10</f>
        <v>46.666666666666671</v>
      </c>
      <c r="M4" s="134">
        <f t="shared" ref="M4:M45" si="6">(E4*2)*L4</f>
        <v>0</v>
      </c>
      <c r="N4" s="135">
        <f t="shared" ref="N4:N45" si="7">(I4+K4+M4)*D4</f>
        <v>0</v>
      </c>
    </row>
    <row r="5" spans="1:14" x14ac:dyDescent="0.35">
      <c r="A5" s="207" t="s">
        <v>69</v>
      </c>
      <c r="B5" s="22" t="s">
        <v>67</v>
      </c>
      <c r="C5" s="35">
        <v>1</v>
      </c>
      <c r="D5" s="44">
        <v>1</v>
      </c>
      <c r="E5" s="82"/>
      <c r="F5" s="113">
        <f>F2</f>
        <v>28</v>
      </c>
      <c r="G5" s="130">
        <f t="shared" si="0"/>
        <v>4.666666666666667</v>
      </c>
      <c r="H5" s="130">
        <f t="shared" si="1"/>
        <v>186.66666666666669</v>
      </c>
      <c r="I5" s="130">
        <f t="shared" si="2"/>
        <v>0</v>
      </c>
      <c r="J5" s="130">
        <f t="shared" si="3"/>
        <v>46.666666666666671</v>
      </c>
      <c r="K5" s="130">
        <f t="shared" si="4"/>
        <v>0</v>
      </c>
      <c r="L5" s="130">
        <f t="shared" si="5"/>
        <v>46.666666666666671</v>
      </c>
      <c r="M5" s="130">
        <f t="shared" si="6"/>
        <v>0</v>
      </c>
      <c r="N5" s="131">
        <f t="shared" si="7"/>
        <v>0</v>
      </c>
    </row>
    <row r="6" spans="1:14" x14ac:dyDescent="0.35">
      <c r="A6" s="196"/>
      <c r="B6" s="23" t="s">
        <v>68</v>
      </c>
      <c r="C6" s="36">
        <v>1</v>
      </c>
      <c r="D6" s="45">
        <v>1</v>
      </c>
      <c r="E6" s="83"/>
      <c r="F6" s="114">
        <f t="shared" ref="F6:F7" si="8">F3</f>
        <v>28</v>
      </c>
      <c r="G6" s="132">
        <f t="shared" si="0"/>
        <v>4.666666666666667</v>
      </c>
      <c r="H6" s="132">
        <f t="shared" si="1"/>
        <v>186.66666666666669</v>
      </c>
      <c r="I6" s="132">
        <f t="shared" si="2"/>
        <v>0</v>
      </c>
      <c r="J6" s="132">
        <f t="shared" si="3"/>
        <v>46.666666666666671</v>
      </c>
      <c r="K6" s="132">
        <f t="shared" si="4"/>
        <v>0</v>
      </c>
      <c r="L6" s="132">
        <f t="shared" si="5"/>
        <v>46.666666666666671</v>
      </c>
      <c r="M6" s="132">
        <f t="shared" si="6"/>
        <v>0</v>
      </c>
      <c r="N6" s="133">
        <f t="shared" si="7"/>
        <v>0</v>
      </c>
    </row>
    <row r="7" spans="1:14" ht="15" thickBot="1" x14ac:dyDescent="0.4">
      <c r="A7" s="197"/>
      <c r="B7" s="21" t="s">
        <v>53</v>
      </c>
      <c r="C7" s="37">
        <v>1</v>
      </c>
      <c r="D7" s="46">
        <v>1</v>
      </c>
      <c r="E7" s="84"/>
      <c r="F7" s="110">
        <f t="shared" si="8"/>
        <v>28</v>
      </c>
      <c r="G7" s="134">
        <f t="shared" si="0"/>
        <v>4.666666666666667</v>
      </c>
      <c r="H7" s="134">
        <f t="shared" si="1"/>
        <v>186.66666666666669</v>
      </c>
      <c r="I7" s="134">
        <f t="shared" si="2"/>
        <v>0</v>
      </c>
      <c r="J7" s="134">
        <f t="shared" si="3"/>
        <v>46.666666666666671</v>
      </c>
      <c r="K7" s="134">
        <f t="shared" si="4"/>
        <v>0</v>
      </c>
      <c r="L7" s="134">
        <f t="shared" si="5"/>
        <v>46.666666666666671</v>
      </c>
      <c r="M7" s="134">
        <f t="shared" si="6"/>
        <v>0</v>
      </c>
      <c r="N7" s="135">
        <f t="shared" si="7"/>
        <v>0</v>
      </c>
    </row>
    <row r="8" spans="1:14" x14ac:dyDescent="0.35">
      <c r="A8" s="207" t="s">
        <v>85</v>
      </c>
      <c r="B8" s="22" t="s">
        <v>67</v>
      </c>
      <c r="C8" s="35">
        <v>1</v>
      </c>
      <c r="D8" s="44">
        <v>1</v>
      </c>
      <c r="E8" s="82"/>
      <c r="F8" s="107">
        <f>F5</f>
        <v>28</v>
      </c>
      <c r="G8" s="130">
        <f t="shared" si="0"/>
        <v>4.666666666666667</v>
      </c>
      <c r="H8" s="130">
        <f t="shared" si="1"/>
        <v>186.66666666666669</v>
      </c>
      <c r="I8" s="130">
        <f t="shared" si="2"/>
        <v>0</v>
      </c>
      <c r="J8" s="130">
        <f t="shared" si="3"/>
        <v>46.666666666666671</v>
      </c>
      <c r="K8" s="130">
        <f t="shared" si="4"/>
        <v>0</v>
      </c>
      <c r="L8" s="130">
        <f t="shared" si="5"/>
        <v>46.666666666666671</v>
      </c>
      <c r="M8" s="130">
        <f t="shared" si="6"/>
        <v>0</v>
      </c>
      <c r="N8" s="131">
        <f t="shared" si="7"/>
        <v>0</v>
      </c>
    </row>
    <row r="9" spans="1:14" x14ac:dyDescent="0.35">
      <c r="A9" s="196"/>
      <c r="B9" s="23" t="s">
        <v>68</v>
      </c>
      <c r="C9" s="36">
        <v>4</v>
      </c>
      <c r="D9" s="45">
        <v>4</v>
      </c>
      <c r="E9" s="83"/>
      <c r="F9" s="108">
        <f>F6</f>
        <v>28</v>
      </c>
      <c r="G9" s="132">
        <f t="shared" si="0"/>
        <v>4.666666666666667</v>
      </c>
      <c r="H9" s="132">
        <f t="shared" si="1"/>
        <v>186.66666666666669</v>
      </c>
      <c r="I9" s="132">
        <f t="shared" si="2"/>
        <v>0</v>
      </c>
      <c r="J9" s="132">
        <f t="shared" si="3"/>
        <v>46.666666666666671</v>
      </c>
      <c r="K9" s="132">
        <f t="shared" si="4"/>
        <v>0</v>
      </c>
      <c r="L9" s="132">
        <f t="shared" si="5"/>
        <v>46.666666666666671</v>
      </c>
      <c r="M9" s="132">
        <f t="shared" si="6"/>
        <v>0</v>
      </c>
      <c r="N9" s="133">
        <f t="shared" si="7"/>
        <v>0</v>
      </c>
    </row>
    <row r="10" spans="1:14" ht="15" thickBot="1" x14ac:dyDescent="0.4">
      <c r="A10" s="197"/>
      <c r="B10" s="21" t="s">
        <v>53</v>
      </c>
      <c r="C10" s="37">
        <v>3</v>
      </c>
      <c r="D10" s="46">
        <v>3</v>
      </c>
      <c r="E10" s="84"/>
      <c r="F10" s="109">
        <f>F7</f>
        <v>28</v>
      </c>
      <c r="G10" s="134">
        <f t="shared" si="0"/>
        <v>4.666666666666667</v>
      </c>
      <c r="H10" s="134">
        <f t="shared" si="1"/>
        <v>186.66666666666669</v>
      </c>
      <c r="I10" s="134">
        <f t="shared" si="2"/>
        <v>0</v>
      </c>
      <c r="J10" s="134">
        <f t="shared" si="3"/>
        <v>46.666666666666671</v>
      </c>
      <c r="K10" s="134">
        <f t="shared" si="4"/>
        <v>0</v>
      </c>
      <c r="L10" s="134">
        <f t="shared" si="5"/>
        <v>46.666666666666671</v>
      </c>
      <c r="M10" s="134">
        <f t="shared" si="6"/>
        <v>0</v>
      </c>
      <c r="N10" s="135">
        <f t="shared" si="7"/>
        <v>0</v>
      </c>
    </row>
    <row r="11" spans="1:14" x14ac:dyDescent="0.35">
      <c r="A11" s="195" t="s">
        <v>75</v>
      </c>
      <c r="B11" s="22" t="s">
        <v>67</v>
      </c>
      <c r="C11" s="35">
        <v>1</v>
      </c>
      <c r="D11" s="44">
        <v>1</v>
      </c>
      <c r="E11" s="82"/>
      <c r="F11" s="111">
        <f t="shared" ref="F11:F30" si="9">F8</f>
        <v>28</v>
      </c>
      <c r="G11" s="130">
        <f t="shared" si="0"/>
        <v>4.666666666666667</v>
      </c>
      <c r="H11" s="130">
        <f t="shared" si="1"/>
        <v>186.66666666666669</v>
      </c>
      <c r="I11" s="130">
        <f t="shared" si="2"/>
        <v>0</v>
      </c>
      <c r="J11" s="130">
        <f t="shared" si="3"/>
        <v>46.666666666666671</v>
      </c>
      <c r="K11" s="130">
        <f t="shared" si="4"/>
        <v>0</v>
      </c>
      <c r="L11" s="130">
        <f t="shared" si="5"/>
        <v>46.666666666666671</v>
      </c>
      <c r="M11" s="130">
        <f t="shared" si="6"/>
        <v>0</v>
      </c>
      <c r="N11" s="131">
        <f t="shared" si="7"/>
        <v>0</v>
      </c>
    </row>
    <row r="12" spans="1:14" x14ac:dyDescent="0.35">
      <c r="A12" s="196"/>
      <c r="B12" s="23" t="s">
        <v>68</v>
      </c>
      <c r="C12" s="36">
        <v>2</v>
      </c>
      <c r="D12" s="45">
        <v>2</v>
      </c>
      <c r="E12" s="83"/>
      <c r="F12" s="114">
        <f t="shared" si="9"/>
        <v>28</v>
      </c>
      <c r="G12" s="132">
        <f t="shared" si="0"/>
        <v>4.666666666666667</v>
      </c>
      <c r="H12" s="132">
        <f t="shared" si="1"/>
        <v>186.66666666666669</v>
      </c>
      <c r="I12" s="132">
        <f t="shared" si="2"/>
        <v>0</v>
      </c>
      <c r="J12" s="132">
        <f t="shared" si="3"/>
        <v>46.666666666666671</v>
      </c>
      <c r="K12" s="132">
        <f t="shared" si="4"/>
        <v>0</v>
      </c>
      <c r="L12" s="132">
        <f t="shared" si="5"/>
        <v>46.666666666666671</v>
      </c>
      <c r="M12" s="132">
        <f t="shared" si="6"/>
        <v>0</v>
      </c>
      <c r="N12" s="133">
        <f t="shared" si="7"/>
        <v>0</v>
      </c>
    </row>
    <row r="13" spans="1:14" ht="15" thickBot="1" x14ac:dyDescent="0.4">
      <c r="A13" s="197"/>
      <c r="B13" s="21" t="s">
        <v>53</v>
      </c>
      <c r="C13" s="37">
        <v>1</v>
      </c>
      <c r="D13" s="46">
        <v>1</v>
      </c>
      <c r="E13" s="84"/>
      <c r="F13" s="115">
        <f t="shared" si="9"/>
        <v>28</v>
      </c>
      <c r="G13" s="134">
        <f t="shared" si="0"/>
        <v>4.666666666666667</v>
      </c>
      <c r="H13" s="134">
        <f t="shared" si="1"/>
        <v>186.66666666666669</v>
      </c>
      <c r="I13" s="134">
        <f t="shared" si="2"/>
        <v>0</v>
      </c>
      <c r="J13" s="134">
        <f t="shared" si="3"/>
        <v>46.666666666666671</v>
      </c>
      <c r="K13" s="134">
        <f t="shared" si="4"/>
        <v>0</v>
      </c>
      <c r="L13" s="134">
        <f t="shared" si="5"/>
        <v>46.666666666666671</v>
      </c>
      <c r="M13" s="134">
        <f t="shared" si="6"/>
        <v>0</v>
      </c>
      <c r="N13" s="135">
        <f t="shared" si="7"/>
        <v>0</v>
      </c>
    </row>
    <row r="14" spans="1:14" x14ac:dyDescent="0.35">
      <c r="A14" s="195" t="s">
        <v>74</v>
      </c>
      <c r="B14" s="22" t="s">
        <v>67</v>
      </c>
      <c r="C14" s="121"/>
      <c r="D14" s="44"/>
      <c r="E14" s="82"/>
      <c r="F14" s="111">
        <f t="shared" si="9"/>
        <v>28</v>
      </c>
      <c r="G14" s="130">
        <f t="shared" si="0"/>
        <v>4.666666666666667</v>
      </c>
      <c r="H14" s="130">
        <f t="shared" si="1"/>
        <v>186.66666666666669</v>
      </c>
      <c r="I14" s="130">
        <f t="shared" si="2"/>
        <v>0</v>
      </c>
      <c r="J14" s="130">
        <f t="shared" si="3"/>
        <v>46.666666666666671</v>
      </c>
      <c r="K14" s="130">
        <f t="shared" si="4"/>
        <v>0</v>
      </c>
      <c r="L14" s="130">
        <f t="shared" si="5"/>
        <v>46.666666666666671</v>
      </c>
      <c r="M14" s="130">
        <f t="shared" si="6"/>
        <v>0</v>
      </c>
      <c r="N14" s="131">
        <f t="shared" si="7"/>
        <v>0</v>
      </c>
    </row>
    <row r="15" spans="1:14" x14ac:dyDescent="0.35">
      <c r="A15" s="196"/>
      <c r="B15" s="23" t="s">
        <v>68</v>
      </c>
      <c r="C15" s="120"/>
      <c r="D15" s="45"/>
      <c r="E15" s="83"/>
      <c r="F15" s="114">
        <f t="shared" si="9"/>
        <v>28</v>
      </c>
      <c r="G15" s="132">
        <f t="shared" si="0"/>
        <v>4.666666666666667</v>
      </c>
      <c r="H15" s="132">
        <f t="shared" si="1"/>
        <v>186.66666666666669</v>
      </c>
      <c r="I15" s="132">
        <f t="shared" si="2"/>
        <v>0</v>
      </c>
      <c r="J15" s="132">
        <f t="shared" si="3"/>
        <v>46.666666666666671</v>
      </c>
      <c r="K15" s="132">
        <f t="shared" si="4"/>
        <v>0</v>
      </c>
      <c r="L15" s="132">
        <f t="shared" si="5"/>
        <v>46.666666666666671</v>
      </c>
      <c r="M15" s="132">
        <f t="shared" si="6"/>
        <v>0</v>
      </c>
      <c r="N15" s="133">
        <f t="shared" si="7"/>
        <v>0</v>
      </c>
    </row>
    <row r="16" spans="1:14" ht="15" thickBot="1" x14ac:dyDescent="0.4">
      <c r="A16" s="197"/>
      <c r="B16" s="21" t="s">
        <v>53</v>
      </c>
      <c r="C16" s="122"/>
      <c r="D16" s="46"/>
      <c r="E16" s="84"/>
      <c r="F16" s="115">
        <f t="shared" si="9"/>
        <v>28</v>
      </c>
      <c r="G16" s="134">
        <f t="shared" si="0"/>
        <v>4.666666666666667</v>
      </c>
      <c r="H16" s="134">
        <f t="shared" si="1"/>
        <v>186.66666666666669</v>
      </c>
      <c r="I16" s="134">
        <f t="shared" si="2"/>
        <v>0</v>
      </c>
      <c r="J16" s="134">
        <f t="shared" si="3"/>
        <v>46.666666666666671</v>
      </c>
      <c r="K16" s="134">
        <f t="shared" si="4"/>
        <v>0</v>
      </c>
      <c r="L16" s="134">
        <f t="shared" si="5"/>
        <v>46.666666666666671</v>
      </c>
      <c r="M16" s="134">
        <f t="shared" si="6"/>
        <v>0</v>
      </c>
      <c r="N16" s="135">
        <f t="shared" si="7"/>
        <v>0</v>
      </c>
    </row>
    <row r="17" spans="1:14" x14ac:dyDescent="0.35">
      <c r="A17" s="195" t="s">
        <v>72</v>
      </c>
      <c r="B17" s="22" t="s">
        <v>67</v>
      </c>
      <c r="C17" s="35">
        <v>1</v>
      </c>
      <c r="D17" s="44">
        <v>1</v>
      </c>
      <c r="E17" s="82"/>
      <c r="F17" s="111">
        <f t="shared" si="9"/>
        <v>28</v>
      </c>
      <c r="G17" s="130">
        <f t="shared" si="0"/>
        <v>4.666666666666667</v>
      </c>
      <c r="H17" s="130">
        <f t="shared" si="1"/>
        <v>186.66666666666669</v>
      </c>
      <c r="I17" s="130">
        <f t="shared" si="2"/>
        <v>0</v>
      </c>
      <c r="J17" s="130">
        <f t="shared" si="3"/>
        <v>46.666666666666671</v>
      </c>
      <c r="K17" s="130">
        <f t="shared" si="4"/>
        <v>0</v>
      </c>
      <c r="L17" s="130">
        <f t="shared" si="5"/>
        <v>46.666666666666671</v>
      </c>
      <c r="M17" s="130">
        <f t="shared" si="6"/>
        <v>0</v>
      </c>
      <c r="N17" s="131">
        <f t="shared" si="7"/>
        <v>0</v>
      </c>
    </row>
    <row r="18" spans="1:14" x14ac:dyDescent="0.35">
      <c r="A18" s="196"/>
      <c r="B18" s="23" t="s">
        <v>68</v>
      </c>
      <c r="C18" s="36">
        <v>1</v>
      </c>
      <c r="D18" s="45">
        <v>1</v>
      </c>
      <c r="E18" s="83"/>
      <c r="F18" s="114">
        <f t="shared" si="9"/>
        <v>28</v>
      </c>
      <c r="G18" s="132">
        <f t="shared" si="0"/>
        <v>4.666666666666667</v>
      </c>
      <c r="H18" s="132">
        <f t="shared" si="1"/>
        <v>186.66666666666669</v>
      </c>
      <c r="I18" s="132">
        <f t="shared" si="2"/>
        <v>0</v>
      </c>
      <c r="J18" s="132">
        <f t="shared" si="3"/>
        <v>46.666666666666671</v>
      </c>
      <c r="K18" s="132">
        <f t="shared" si="4"/>
        <v>0</v>
      </c>
      <c r="L18" s="132">
        <f t="shared" si="5"/>
        <v>46.666666666666671</v>
      </c>
      <c r="M18" s="132">
        <f t="shared" si="6"/>
        <v>0</v>
      </c>
      <c r="N18" s="133">
        <f t="shared" si="7"/>
        <v>0</v>
      </c>
    </row>
    <row r="19" spans="1:14" ht="15" thickBot="1" x14ac:dyDescent="0.4">
      <c r="A19" s="197"/>
      <c r="B19" s="21" t="s">
        <v>53</v>
      </c>
      <c r="C19" s="37">
        <v>1</v>
      </c>
      <c r="D19" s="46">
        <v>1</v>
      </c>
      <c r="E19" s="84"/>
      <c r="F19" s="115">
        <f t="shared" si="9"/>
        <v>28</v>
      </c>
      <c r="G19" s="134">
        <f t="shared" si="0"/>
        <v>4.666666666666667</v>
      </c>
      <c r="H19" s="134">
        <f t="shared" si="1"/>
        <v>186.66666666666669</v>
      </c>
      <c r="I19" s="134">
        <f t="shared" si="2"/>
        <v>0</v>
      </c>
      <c r="J19" s="134">
        <f t="shared" si="3"/>
        <v>46.666666666666671</v>
      </c>
      <c r="K19" s="134">
        <f t="shared" si="4"/>
        <v>0</v>
      </c>
      <c r="L19" s="134">
        <f t="shared" si="5"/>
        <v>46.666666666666671</v>
      </c>
      <c r="M19" s="134">
        <f t="shared" si="6"/>
        <v>0</v>
      </c>
      <c r="N19" s="135">
        <f t="shared" si="7"/>
        <v>0</v>
      </c>
    </row>
    <row r="20" spans="1:14" x14ac:dyDescent="0.35">
      <c r="A20" s="204" t="s">
        <v>73</v>
      </c>
      <c r="B20" s="22" t="s">
        <v>67</v>
      </c>
      <c r="C20" s="35">
        <v>1</v>
      </c>
      <c r="D20" s="44">
        <v>1</v>
      </c>
      <c r="E20" s="82"/>
      <c r="F20" s="111">
        <f t="shared" si="9"/>
        <v>28</v>
      </c>
      <c r="G20" s="130">
        <f t="shared" si="0"/>
        <v>4.666666666666667</v>
      </c>
      <c r="H20" s="130">
        <f t="shared" si="1"/>
        <v>186.66666666666669</v>
      </c>
      <c r="I20" s="130">
        <f t="shared" si="2"/>
        <v>0</v>
      </c>
      <c r="J20" s="130">
        <f t="shared" si="3"/>
        <v>46.666666666666671</v>
      </c>
      <c r="K20" s="130">
        <f t="shared" si="4"/>
        <v>0</v>
      </c>
      <c r="L20" s="130">
        <f t="shared" si="5"/>
        <v>46.666666666666671</v>
      </c>
      <c r="M20" s="130">
        <f t="shared" si="6"/>
        <v>0</v>
      </c>
      <c r="N20" s="131">
        <f t="shared" si="7"/>
        <v>0</v>
      </c>
    </row>
    <row r="21" spans="1:14" x14ac:dyDescent="0.35">
      <c r="A21" s="205"/>
      <c r="B21" s="23" t="s">
        <v>68</v>
      </c>
      <c r="C21" s="36">
        <v>1</v>
      </c>
      <c r="D21" s="45">
        <v>1</v>
      </c>
      <c r="E21" s="83"/>
      <c r="F21" s="114">
        <f t="shared" si="9"/>
        <v>28</v>
      </c>
      <c r="G21" s="132">
        <f t="shared" si="0"/>
        <v>4.666666666666667</v>
      </c>
      <c r="H21" s="132">
        <f t="shared" si="1"/>
        <v>186.66666666666669</v>
      </c>
      <c r="I21" s="132">
        <f t="shared" si="2"/>
        <v>0</v>
      </c>
      <c r="J21" s="132">
        <f t="shared" si="3"/>
        <v>46.666666666666671</v>
      </c>
      <c r="K21" s="132">
        <f t="shared" si="4"/>
        <v>0</v>
      </c>
      <c r="L21" s="132">
        <f t="shared" si="5"/>
        <v>46.666666666666671</v>
      </c>
      <c r="M21" s="132">
        <f t="shared" si="6"/>
        <v>0</v>
      </c>
      <c r="N21" s="133">
        <f t="shared" si="7"/>
        <v>0</v>
      </c>
    </row>
    <row r="22" spans="1:14" ht="15" thickBot="1" x14ac:dyDescent="0.4">
      <c r="A22" s="206"/>
      <c r="B22" s="21" t="s">
        <v>53</v>
      </c>
      <c r="C22" s="37">
        <v>1</v>
      </c>
      <c r="D22" s="46">
        <v>1</v>
      </c>
      <c r="E22" s="84"/>
      <c r="F22" s="115">
        <f t="shared" si="9"/>
        <v>28</v>
      </c>
      <c r="G22" s="134">
        <f t="shared" si="0"/>
        <v>4.666666666666667</v>
      </c>
      <c r="H22" s="134">
        <f t="shared" si="1"/>
        <v>186.66666666666669</v>
      </c>
      <c r="I22" s="134">
        <f t="shared" si="2"/>
        <v>0</v>
      </c>
      <c r="J22" s="134">
        <f t="shared" si="3"/>
        <v>46.666666666666671</v>
      </c>
      <c r="K22" s="134">
        <f t="shared" si="4"/>
        <v>0</v>
      </c>
      <c r="L22" s="134">
        <f t="shared" si="5"/>
        <v>46.666666666666671</v>
      </c>
      <c r="M22" s="134">
        <f t="shared" si="6"/>
        <v>0</v>
      </c>
      <c r="N22" s="135">
        <f t="shared" si="7"/>
        <v>0</v>
      </c>
    </row>
    <row r="23" spans="1:14" x14ac:dyDescent="0.35">
      <c r="A23" s="204" t="s">
        <v>70</v>
      </c>
      <c r="B23" s="22" t="s">
        <v>71</v>
      </c>
      <c r="C23" s="35">
        <v>1</v>
      </c>
      <c r="D23" s="44">
        <v>1</v>
      </c>
      <c r="E23" s="85"/>
      <c r="F23" s="111">
        <f t="shared" si="9"/>
        <v>28</v>
      </c>
      <c r="G23" s="136">
        <f t="shared" si="0"/>
        <v>4.666666666666667</v>
      </c>
      <c r="H23" s="136">
        <f t="shared" si="1"/>
        <v>186.66666666666669</v>
      </c>
      <c r="I23" s="136">
        <f t="shared" si="2"/>
        <v>0</v>
      </c>
      <c r="J23" s="136">
        <f t="shared" si="3"/>
        <v>46.666666666666671</v>
      </c>
      <c r="K23" s="136">
        <f t="shared" si="4"/>
        <v>0</v>
      </c>
      <c r="L23" s="136">
        <f t="shared" si="5"/>
        <v>46.666666666666671</v>
      </c>
      <c r="M23" s="136">
        <f t="shared" si="6"/>
        <v>0</v>
      </c>
      <c r="N23" s="136">
        <f t="shared" si="7"/>
        <v>0</v>
      </c>
    </row>
    <row r="24" spans="1:14" x14ac:dyDescent="0.35">
      <c r="A24" s="205"/>
      <c r="B24" s="119"/>
      <c r="C24" s="120"/>
      <c r="D24" s="45"/>
      <c r="E24" s="83"/>
      <c r="F24" s="114">
        <f t="shared" si="9"/>
        <v>28</v>
      </c>
      <c r="G24" s="132">
        <f t="shared" si="0"/>
        <v>4.666666666666667</v>
      </c>
      <c r="H24" s="132">
        <f t="shared" si="1"/>
        <v>186.66666666666669</v>
      </c>
      <c r="I24" s="132">
        <f t="shared" si="2"/>
        <v>0</v>
      </c>
      <c r="J24" s="132">
        <f t="shared" si="3"/>
        <v>46.666666666666671</v>
      </c>
      <c r="K24" s="132">
        <f t="shared" si="4"/>
        <v>0</v>
      </c>
      <c r="L24" s="132">
        <f t="shared" si="5"/>
        <v>46.666666666666671</v>
      </c>
      <c r="M24" s="132">
        <f t="shared" si="6"/>
        <v>0</v>
      </c>
      <c r="N24" s="132">
        <f t="shared" si="7"/>
        <v>0</v>
      </c>
    </row>
    <row r="25" spans="1:14" ht="15" thickBot="1" x14ac:dyDescent="0.4">
      <c r="A25" s="206"/>
      <c r="B25" s="21" t="s">
        <v>53</v>
      </c>
      <c r="C25" s="37">
        <v>1</v>
      </c>
      <c r="D25" s="46">
        <v>1</v>
      </c>
      <c r="E25" s="86"/>
      <c r="F25" s="115">
        <f t="shared" si="9"/>
        <v>28</v>
      </c>
      <c r="G25" s="137">
        <f t="shared" si="0"/>
        <v>4.666666666666667</v>
      </c>
      <c r="H25" s="137">
        <f t="shared" si="1"/>
        <v>186.66666666666669</v>
      </c>
      <c r="I25" s="137">
        <f t="shared" si="2"/>
        <v>0</v>
      </c>
      <c r="J25" s="137">
        <f t="shared" si="3"/>
        <v>46.666666666666671</v>
      </c>
      <c r="K25" s="137">
        <f t="shared" si="4"/>
        <v>0</v>
      </c>
      <c r="L25" s="137">
        <f t="shared" si="5"/>
        <v>46.666666666666671</v>
      </c>
      <c r="M25" s="137">
        <f t="shared" si="6"/>
        <v>0</v>
      </c>
      <c r="N25" s="137">
        <f t="shared" si="7"/>
        <v>0</v>
      </c>
    </row>
    <row r="26" spans="1:14" x14ac:dyDescent="0.35">
      <c r="A26" s="195" t="s">
        <v>87</v>
      </c>
      <c r="B26" s="22" t="s">
        <v>67</v>
      </c>
      <c r="C26" s="35">
        <v>1</v>
      </c>
      <c r="D26" s="44">
        <v>1</v>
      </c>
      <c r="E26" s="82"/>
      <c r="F26" s="111">
        <f t="shared" si="9"/>
        <v>28</v>
      </c>
      <c r="G26" s="130">
        <f t="shared" si="0"/>
        <v>4.666666666666667</v>
      </c>
      <c r="H26" s="130">
        <f t="shared" si="1"/>
        <v>186.66666666666669</v>
      </c>
      <c r="I26" s="130">
        <f t="shared" si="2"/>
        <v>0</v>
      </c>
      <c r="J26" s="130">
        <f t="shared" si="3"/>
        <v>46.666666666666671</v>
      </c>
      <c r="K26" s="130">
        <f t="shared" si="4"/>
        <v>0</v>
      </c>
      <c r="L26" s="130">
        <f t="shared" si="5"/>
        <v>46.666666666666671</v>
      </c>
      <c r="M26" s="130">
        <f t="shared" si="6"/>
        <v>0</v>
      </c>
      <c r="N26" s="131">
        <f t="shared" si="7"/>
        <v>0</v>
      </c>
    </row>
    <row r="27" spans="1:14" x14ac:dyDescent="0.35">
      <c r="A27" s="196"/>
      <c r="B27" s="23" t="s">
        <v>68</v>
      </c>
      <c r="C27" s="36">
        <v>1</v>
      </c>
      <c r="D27" s="45">
        <v>1</v>
      </c>
      <c r="E27" s="83"/>
      <c r="F27" s="114">
        <f t="shared" si="9"/>
        <v>28</v>
      </c>
      <c r="G27" s="132">
        <f t="shared" si="0"/>
        <v>4.666666666666667</v>
      </c>
      <c r="H27" s="132">
        <f t="shared" si="1"/>
        <v>186.66666666666669</v>
      </c>
      <c r="I27" s="132">
        <f t="shared" si="2"/>
        <v>0</v>
      </c>
      <c r="J27" s="132">
        <f t="shared" si="3"/>
        <v>46.666666666666671</v>
      </c>
      <c r="K27" s="132">
        <f t="shared" si="4"/>
        <v>0</v>
      </c>
      <c r="L27" s="132">
        <f t="shared" si="5"/>
        <v>46.666666666666671</v>
      </c>
      <c r="M27" s="132">
        <f t="shared" si="6"/>
        <v>0</v>
      </c>
      <c r="N27" s="133">
        <f t="shared" si="7"/>
        <v>0</v>
      </c>
    </row>
    <row r="28" spans="1:14" ht="15" thickBot="1" x14ac:dyDescent="0.4">
      <c r="A28" s="208"/>
      <c r="B28" s="21" t="s">
        <v>53</v>
      </c>
      <c r="C28" s="37">
        <v>1</v>
      </c>
      <c r="D28" s="47">
        <v>1</v>
      </c>
      <c r="E28" s="84"/>
      <c r="F28" s="115">
        <f t="shared" si="9"/>
        <v>28</v>
      </c>
      <c r="G28" s="134">
        <f t="shared" si="0"/>
        <v>4.666666666666667</v>
      </c>
      <c r="H28" s="134">
        <f t="shared" si="1"/>
        <v>186.66666666666669</v>
      </c>
      <c r="I28" s="134">
        <f t="shared" si="2"/>
        <v>0</v>
      </c>
      <c r="J28" s="134">
        <f t="shared" si="3"/>
        <v>46.666666666666671</v>
      </c>
      <c r="K28" s="134">
        <f t="shared" si="4"/>
        <v>0</v>
      </c>
      <c r="L28" s="134">
        <f t="shared" si="5"/>
        <v>46.666666666666671</v>
      </c>
      <c r="M28" s="134">
        <f t="shared" si="6"/>
        <v>0</v>
      </c>
      <c r="N28" s="135">
        <f t="shared" si="7"/>
        <v>0</v>
      </c>
    </row>
    <row r="29" spans="1:14" x14ac:dyDescent="0.35">
      <c r="A29" s="195" t="s">
        <v>74</v>
      </c>
      <c r="B29" s="19" t="s">
        <v>67</v>
      </c>
      <c r="C29" s="121"/>
      <c r="D29" s="44"/>
      <c r="E29" s="82"/>
      <c r="F29" s="111">
        <f t="shared" si="9"/>
        <v>28</v>
      </c>
      <c r="G29" s="130">
        <f t="shared" si="0"/>
        <v>4.666666666666667</v>
      </c>
      <c r="H29" s="130">
        <f t="shared" si="1"/>
        <v>186.66666666666669</v>
      </c>
      <c r="I29" s="130">
        <f t="shared" si="2"/>
        <v>0</v>
      </c>
      <c r="J29" s="130">
        <f t="shared" si="3"/>
        <v>46.666666666666671</v>
      </c>
      <c r="K29" s="130">
        <f t="shared" si="4"/>
        <v>0</v>
      </c>
      <c r="L29" s="130">
        <f t="shared" si="5"/>
        <v>46.666666666666671</v>
      </c>
      <c r="M29" s="130">
        <f t="shared" si="6"/>
        <v>0</v>
      </c>
      <c r="N29" s="131">
        <f t="shared" si="7"/>
        <v>0</v>
      </c>
    </row>
    <row r="30" spans="1:14" x14ac:dyDescent="0.35">
      <c r="A30" s="196"/>
      <c r="B30" s="20" t="s">
        <v>68</v>
      </c>
      <c r="C30" s="120"/>
      <c r="D30" s="45"/>
      <c r="E30" s="83"/>
      <c r="F30" s="114">
        <f t="shared" si="9"/>
        <v>28</v>
      </c>
      <c r="G30" s="132">
        <f t="shared" si="0"/>
        <v>4.666666666666667</v>
      </c>
      <c r="H30" s="132">
        <f t="shared" si="1"/>
        <v>186.66666666666669</v>
      </c>
      <c r="I30" s="132">
        <f t="shared" si="2"/>
        <v>0</v>
      </c>
      <c r="J30" s="132">
        <f t="shared" si="3"/>
        <v>46.666666666666671</v>
      </c>
      <c r="K30" s="132">
        <f t="shared" si="4"/>
        <v>0</v>
      </c>
      <c r="L30" s="132">
        <f t="shared" si="5"/>
        <v>46.666666666666671</v>
      </c>
      <c r="M30" s="132">
        <f t="shared" si="6"/>
        <v>0</v>
      </c>
      <c r="N30" s="133">
        <f t="shared" si="7"/>
        <v>0</v>
      </c>
    </row>
    <row r="31" spans="1:14" ht="15" thickBot="1" x14ac:dyDescent="0.4">
      <c r="A31" s="197"/>
      <c r="B31" s="26" t="s">
        <v>53</v>
      </c>
      <c r="C31" s="122"/>
      <c r="D31" s="46"/>
      <c r="E31" s="84"/>
      <c r="F31" s="115">
        <f>F28</f>
        <v>28</v>
      </c>
      <c r="G31" s="134">
        <f t="shared" si="0"/>
        <v>4.666666666666667</v>
      </c>
      <c r="H31" s="134">
        <f t="shared" si="1"/>
        <v>186.66666666666669</v>
      </c>
      <c r="I31" s="134">
        <f t="shared" si="2"/>
        <v>0</v>
      </c>
      <c r="J31" s="134">
        <f t="shared" si="3"/>
        <v>46.666666666666671</v>
      </c>
      <c r="K31" s="134">
        <f t="shared" si="4"/>
        <v>0</v>
      </c>
      <c r="L31" s="134">
        <f t="shared" si="5"/>
        <v>46.666666666666671</v>
      </c>
      <c r="M31" s="134">
        <f t="shared" si="6"/>
        <v>0</v>
      </c>
      <c r="N31" s="135">
        <f t="shared" si="7"/>
        <v>0</v>
      </c>
    </row>
    <row r="32" spans="1:14" ht="15" customHeight="1" x14ac:dyDescent="0.35">
      <c r="A32" s="201" t="s">
        <v>105</v>
      </c>
      <c r="B32" s="98" t="s">
        <v>107</v>
      </c>
      <c r="C32" s="123"/>
      <c r="D32" s="99"/>
      <c r="E32" s="94"/>
      <c r="F32" s="113">
        <f>F31</f>
        <v>28</v>
      </c>
      <c r="G32" s="130">
        <f t="shared" si="0"/>
        <v>4.666666666666667</v>
      </c>
      <c r="H32" s="130">
        <f t="shared" si="1"/>
        <v>186.66666666666669</v>
      </c>
      <c r="I32" s="130">
        <f t="shared" si="2"/>
        <v>0</v>
      </c>
      <c r="J32" s="130">
        <f t="shared" si="3"/>
        <v>46.666666666666671</v>
      </c>
      <c r="K32" s="130">
        <f t="shared" si="4"/>
        <v>0</v>
      </c>
      <c r="L32" s="130">
        <f t="shared" si="5"/>
        <v>46.666666666666671</v>
      </c>
      <c r="M32" s="130">
        <f t="shared" si="6"/>
        <v>0</v>
      </c>
      <c r="N32" s="138">
        <f t="shared" si="7"/>
        <v>0</v>
      </c>
    </row>
    <row r="33" spans="1:14" x14ac:dyDescent="0.35">
      <c r="A33" s="202"/>
      <c r="B33" s="100" t="s">
        <v>108</v>
      </c>
      <c r="C33" s="124"/>
      <c r="D33" s="101"/>
      <c r="E33" s="95"/>
      <c r="F33" s="114">
        <f>F32</f>
        <v>28</v>
      </c>
      <c r="G33" s="132">
        <f t="shared" si="0"/>
        <v>4.666666666666667</v>
      </c>
      <c r="H33" s="132">
        <f t="shared" si="1"/>
        <v>186.66666666666669</v>
      </c>
      <c r="I33" s="132">
        <f t="shared" si="2"/>
        <v>0</v>
      </c>
      <c r="J33" s="132">
        <f t="shared" si="3"/>
        <v>46.666666666666671</v>
      </c>
      <c r="K33" s="132">
        <f t="shared" si="4"/>
        <v>0</v>
      </c>
      <c r="L33" s="132">
        <f t="shared" si="5"/>
        <v>46.666666666666671</v>
      </c>
      <c r="M33" s="132">
        <f t="shared" si="6"/>
        <v>0</v>
      </c>
      <c r="N33" s="133">
        <f t="shared" si="7"/>
        <v>0</v>
      </c>
    </row>
    <row r="34" spans="1:14" x14ac:dyDescent="0.35">
      <c r="A34" s="202"/>
      <c r="B34" s="100" t="s">
        <v>106</v>
      </c>
      <c r="C34" s="124"/>
      <c r="D34" s="101"/>
      <c r="E34" s="83"/>
      <c r="F34" s="110">
        <f>F33</f>
        <v>28</v>
      </c>
      <c r="G34" s="132">
        <f t="shared" si="0"/>
        <v>4.666666666666667</v>
      </c>
      <c r="H34" s="132">
        <f t="shared" si="1"/>
        <v>186.66666666666669</v>
      </c>
      <c r="I34" s="132">
        <f t="shared" si="2"/>
        <v>0</v>
      </c>
      <c r="J34" s="132">
        <f t="shared" si="3"/>
        <v>46.666666666666671</v>
      </c>
      <c r="K34" s="132">
        <f t="shared" si="4"/>
        <v>0</v>
      </c>
      <c r="L34" s="132">
        <f t="shared" si="5"/>
        <v>46.666666666666671</v>
      </c>
      <c r="M34" s="132">
        <f t="shared" si="6"/>
        <v>0</v>
      </c>
      <c r="N34" s="139">
        <f t="shared" si="7"/>
        <v>0</v>
      </c>
    </row>
    <row r="35" spans="1:14" ht="15" thickBot="1" x14ac:dyDescent="0.4">
      <c r="A35" s="203"/>
      <c r="B35" s="102" t="s">
        <v>109</v>
      </c>
      <c r="C35" s="125"/>
      <c r="D35" s="103"/>
      <c r="E35" s="97"/>
      <c r="F35" s="110">
        <f>F34</f>
        <v>28</v>
      </c>
      <c r="G35" s="140">
        <f t="shared" si="0"/>
        <v>4.666666666666667</v>
      </c>
      <c r="H35" s="140">
        <f>G35*40</f>
        <v>186.66666666666669</v>
      </c>
      <c r="I35" s="140">
        <f t="shared" si="2"/>
        <v>0</v>
      </c>
      <c r="J35" s="140">
        <f t="shared" si="3"/>
        <v>46.666666666666671</v>
      </c>
      <c r="K35" s="140">
        <f t="shared" si="4"/>
        <v>0</v>
      </c>
      <c r="L35" s="140">
        <f t="shared" si="5"/>
        <v>46.666666666666671</v>
      </c>
      <c r="M35" s="140">
        <f t="shared" si="6"/>
        <v>0</v>
      </c>
      <c r="N35" s="141">
        <f t="shared" si="7"/>
        <v>0</v>
      </c>
    </row>
    <row r="36" spans="1:14" x14ac:dyDescent="0.35">
      <c r="A36" s="198" t="s">
        <v>76</v>
      </c>
      <c r="B36" s="27" t="s">
        <v>77</v>
      </c>
      <c r="C36" s="35">
        <v>1</v>
      </c>
      <c r="D36" s="44">
        <v>1</v>
      </c>
      <c r="E36" s="82"/>
      <c r="F36" s="107">
        <f>F31</f>
        <v>28</v>
      </c>
      <c r="G36" s="130">
        <f t="shared" si="0"/>
        <v>4.666666666666667</v>
      </c>
      <c r="H36" s="130">
        <f t="shared" si="1"/>
        <v>186.66666666666669</v>
      </c>
      <c r="I36" s="130">
        <f t="shared" si="2"/>
        <v>0</v>
      </c>
      <c r="J36" s="130">
        <f t="shared" si="3"/>
        <v>46.666666666666671</v>
      </c>
      <c r="K36" s="130">
        <f t="shared" si="4"/>
        <v>0</v>
      </c>
      <c r="L36" s="130">
        <f t="shared" si="5"/>
        <v>46.666666666666671</v>
      </c>
      <c r="M36" s="130">
        <f t="shared" si="6"/>
        <v>0</v>
      </c>
      <c r="N36" s="131">
        <f t="shared" si="7"/>
        <v>0</v>
      </c>
    </row>
    <row r="37" spans="1:14" x14ac:dyDescent="0.35">
      <c r="A37" s="199"/>
      <c r="B37" s="12" t="s">
        <v>78</v>
      </c>
      <c r="C37" s="36">
        <v>1</v>
      </c>
      <c r="D37" s="45">
        <v>1</v>
      </c>
      <c r="E37" s="83"/>
      <c r="F37" s="108">
        <f>F36</f>
        <v>28</v>
      </c>
      <c r="G37" s="132">
        <f t="shared" si="0"/>
        <v>4.666666666666667</v>
      </c>
      <c r="H37" s="132">
        <f t="shared" si="1"/>
        <v>186.66666666666669</v>
      </c>
      <c r="I37" s="132">
        <f t="shared" si="2"/>
        <v>0</v>
      </c>
      <c r="J37" s="132">
        <f t="shared" si="3"/>
        <v>46.666666666666671</v>
      </c>
      <c r="K37" s="132">
        <f t="shared" si="4"/>
        <v>0</v>
      </c>
      <c r="L37" s="132">
        <f t="shared" si="5"/>
        <v>46.666666666666671</v>
      </c>
      <c r="M37" s="132">
        <f t="shared" si="6"/>
        <v>0</v>
      </c>
      <c r="N37" s="133">
        <f t="shared" si="7"/>
        <v>0</v>
      </c>
    </row>
    <row r="38" spans="1:14" x14ac:dyDescent="0.35">
      <c r="A38" s="199"/>
      <c r="B38" s="12" t="s">
        <v>79</v>
      </c>
      <c r="C38" s="36">
        <v>1</v>
      </c>
      <c r="D38" s="45">
        <v>1</v>
      </c>
      <c r="E38" s="83"/>
      <c r="F38" s="108">
        <f t="shared" ref="F38:F44" si="10">F37</f>
        <v>28</v>
      </c>
      <c r="G38" s="132">
        <f t="shared" si="0"/>
        <v>4.666666666666667</v>
      </c>
      <c r="H38" s="132">
        <f t="shared" si="1"/>
        <v>186.66666666666669</v>
      </c>
      <c r="I38" s="132">
        <f t="shared" si="2"/>
        <v>0</v>
      </c>
      <c r="J38" s="132">
        <f t="shared" si="3"/>
        <v>46.666666666666671</v>
      </c>
      <c r="K38" s="132">
        <f t="shared" si="4"/>
        <v>0</v>
      </c>
      <c r="L38" s="132">
        <f t="shared" si="5"/>
        <v>46.666666666666671</v>
      </c>
      <c r="M38" s="132">
        <f t="shared" si="6"/>
        <v>0</v>
      </c>
      <c r="N38" s="133">
        <f t="shared" si="7"/>
        <v>0</v>
      </c>
    </row>
    <row r="39" spans="1:14" x14ac:dyDescent="0.35">
      <c r="A39" s="199"/>
      <c r="B39" s="12" t="s">
        <v>80</v>
      </c>
      <c r="C39" s="36"/>
      <c r="D39" s="45"/>
      <c r="E39" s="83"/>
      <c r="F39" s="108">
        <f t="shared" si="10"/>
        <v>28</v>
      </c>
      <c r="G39" s="132">
        <f t="shared" si="0"/>
        <v>4.666666666666667</v>
      </c>
      <c r="H39" s="132">
        <f t="shared" si="1"/>
        <v>186.66666666666669</v>
      </c>
      <c r="I39" s="132">
        <f t="shared" si="2"/>
        <v>0</v>
      </c>
      <c r="J39" s="132">
        <f t="shared" si="3"/>
        <v>46.666666666666671</v>
      </c>
      <c r="K39" s="132">
        <f t="shared" si="4"/>
        <v>0</v>
      </c>
      <c r="L39" s="132">
        <f t="shared" si="5"/>
        <v>46.666666666666671</v>
      </c>
      <c r="M39" s="132">
        <f t="shared" si="6"/>
        <v>0</v>
      </c>
      <c r="N39" s="133">
        <f t="shared" si="7"/>
        <v>0</v>
      </c>
    </row>
    <row r="40" spans="1:14" x14ac:dyDescent="0.35">
      <c r="A40" s="199"/>
      <c r="B40" s="12" t="s">
        <v>81</v>
      </c>
      <c r="C40" s="36">
        <v>1</v>
      </c>
      <c r="D40" s="45">
        <v>1</v>
      </c>
      <c r="E40" s="83"/>
      <c r="F40" s="108">
        <f t="shared" si="10"/>
        <v>28</v>
      </c>
      <c r="G40" s="132">
        <f t="shared" si="0"/>
        <v>4.666666666666667</v>
      </c>
      <c r="H40" s="132">
        <f t="shared" si="1"/>
        <v>186.66666666666669</v>
      </c>
      <c r="I40" s="132">
        <f t="shared" si="2"/>
        <v>0</v>
      </c>
      <c r="J40" s="132">
        <f t="shared" si="3"/>
        <v>46.666666666666671</v>
      </c>
      <c r="K40" s="132">
        <f t="shared" si="4"/>
        <v>0</v>
      </c>
      <c r="L40" s="132">
        <f t="shared" si="5"/>
        <v>46.666666666666671</v>
      </c>
      <c r="M40" s="132">
        <f t="shared" si="6"/>
        <v>0</v>
      </c>
      <c r="N40" s="133">
        <f t="shared" si="7"/>
        <v>0</v>
      </c>
    </row>
    <row r="41" spans="1:14" x14ac:dyDescent="0.35">
      <c r="A41" s="199"/>
      <c r="B41" s="12" t="s">
        <v>52</v>
      </c>
      <c r="C41" s="36">
        <v>1</v>
      </c>
      <c r="D41" s="45">
        <v>1</v>
      </c>
      <c r="E41" s="83"/>
      <c r="F41" s="108">
        <f t="shared" si="10"/>
        <v>28</v>
      </c>
      <c r="G41" s="132">
        <f t="shared" si="0"/>
        <v>4.666666666666667</v>
      </c>
      <c r="H41" s="132">
        <f t="shared" si="1"/>
        <v>186.66666666666669</v>
      </c>
      <c r="I41" s="132">
        <f t="shared" si="2"/>
        <v>0</v>
      </c>
      <c r="J41" s="132">
        <f t="shared" si="3"/>
        <v>46.666666666666671</v>
      </c>
      <c r="K41" s="132">
        <f t="shared" si="4"/>
        <v>0</v>
      </c>
      <c r="L41" s="132">
        <f t="shared" si="5"/>
        <v>46.666666666666671</v>
      </c>
      <c r="M41" s="132">
        <f t="shared" si="6"/>
        <v>0</v>
      </c>
      <c r="N41" s="133">
        <f t="shared" si="7"/>
        <v>0</v>
      </c>
    </row>
    <row r="42" spans="1:14" x14ac:dyDescent="0.35">
      <c r="A42" s="199"/>
      <c r="B42" s="12" t="s">
        <v>50</v>
      </c>
      <c r="C42" s="36">
        <v>1</v>
      </c>
      <c r="D42" s="45">
        <v>1</v>
      </c>
      <c r="E42" s="83"/>
      <c r="F42" s="108">
        <f t="shared" si="10"/>
        <v>28</v>
      </c>
      <c r="G42" s="132">
        <f t="shared" si="0"/>
        <v>4.666666666666667</v>
      </c>
      <c r="H42" s="132">
        <f t="shared" si="1"/>
        <v>186.66666666666669</v>
      </c>
      <c r="I42" s="132">
        <f t="shared" si="2"/>
        <v>0</v>
      </c>
      <c r="J42" s="132">
        <f t="shared" si="3"/>
        <v>46.666666666666671</v>
      </c>
      <c r="K42" s="132">
        <f t="shared" si="4"/>
        <v>0</v>
      </c>
      <c r="L42" s="132">
        <f t="shared" si="5"/>
        <v>46.666666666666671</v>
      </c>
      <c r="M42" s="132">
        <f t="shared" si="6"/>
        <v>0</v>
      </c>
      <c r="N42" s="133">
        <f t="shared" si="7"/>
        <v>0</v>
      </c>
    </row>
    <row r="43" spans="1:14" x14ac:dyDescent="0.35">
      <c r="A43" s="199"/>
      <c r="B43" s="12" t="s">
        <v>82</v>
      </c>
      <c r="C43" s="36">
        <v>1</v>
      </c>
      <c r="D43" s="45">
        <v>1</v>
      </c>
      <c r="E43" s="83"/>
      <c r="F43" s="108">
        <f t="shared" si="10"/>
        <v>28</v>
      </c>
      <c r="G43" s="132">
        <f t="shared" si="0"/>
        <v>4.666666666666667</v>
      </c>
      <c r="H43" s="132">
        <f t="shared" si="1"/>
        <v>186.66666666666669</v>
      </c>
      <c r="I43" s="132">
        <f t="shared" si="2"/>
        <v>0</v>
      </c>
      <c r="J43" s="132">
        <f t="shared" si="3"/>
        <v>46.666666666666671</v>
      </c>
      <c r="K43" s="132">
        <f t="shared" si="4"/>
        <v>0</v>
      </c>
      <c r="L43" s="132">
        <f t="shared" si="5"/>
        <v>46.666666666666671</v>
      </c>
      <c r="M43" s="132">
        <f t="shared" si="6"/>
        <v>0</v>
      </c>
      <c r="N43" s="133">
        <f t="shared" si="7"/>
        <v>0</v>
      </c>
    </row>
    <row r="44" spans="1:14" x14ac:dyDescent="0.35">
      <c r="A44" s="199"/>
      <c r="B44" s="12" t="s">
        <v>83</v>
      </c>
      <c r="C44" s="36"/>
      <c r="D44" s="45"/>
      <c r="E44" s="83"/>
      <c r="F44" s="108">
        <f t="shared" si="10"/>
        <v>28</v>
      </c>
      <c r="G44" s="132">
        <f t="shared" si="0"/>
        <v>4.666666666666667</v>
      </c>
      <c r="H44" s="132">
        <f t="shared" si="1"/>
        <v>186.66666666666669</v>
      </c>
      <c r="I44" s="132">
        <f t="shared" si="2"/>
        <v>0</v>
      </c>
      <c r="J44" s="132">
        <f t="shared" si="3"/>
        <v>46.666666666666671</v>
      </c>
      <c r="K44" s="132">
        <f t="shared" si="4"/>
        <v>0</v>
      </c>
      <c r="L44" s="132">
        <f t="shared" si="5"/>
        <v>46.666666666666671</v>
      </c>
      <c r="M44" s="132">
        <f t="shared" si="6"/>
        <v>0</v>
      </c>
      <c r="N44" s="133">
        <f t="shared" si="7"/>
        <v>0</v>
      </c>
    </row>
    <row r="45" spans="1:14" ht="15" thickBot="1" x14ac:dyDescent="0.4">
      <c r="A45" s="200"/>
      <c r="B45" s="28" t="s">
        <v>84</v>
      </c>
      <c r="C45" s="37">
        <v>1</v>
      </c>
      <c r="D45" s="46">
        <v>1</v>
      </c>
      <c r="E45" s="84"/>
      <c r="F45" s="109">
        <f>F44</f>
        <v>28</v>
      </c>
      <c r="G45" s="134">
        <f t="shared" si="0"/>
        <v>4.666666666666667</v>
      </c>
      <c r="H45" s="134">
        <f t="shared" si="1"/>
        <v>186.66666666666669</v>
      </c>
      <c r="I45" s="134">
        <f t="shared" si="2"/>
        <v>0</v>
      </c>
      <c r="J45" s="134">
        <f t="shared" si="3"/>
        <v>46.666666666666671</v>
      </c>
      <c r="K45" s="134">
        <f t="shared" si="4"/>
        <v>0</v>
      </c>
      <c r="L45" s="134">
        <f t="shared" si="5"/>
        <v>46.666666666666671</v>
      </c>
      <c r="M45" s="134">
        <f t="shared" si="6"/>
        <v>0</v>
      </c>
      <c r="N45" s="135">
        <f t="shared" si="7"/>
        <v>0</v>
      </c>
    </row>
    <row r="46" spans="1:14" x14ac:dyDescent="0.35">
      <c r="A46" s="17"/>
      <c r="C46" s="18"/>
      <c r="G46" s="60"/>
      <c r="H46" s="60"/>
      <c r="I46" s="60"/>
      <c r="J46" s="60"/>
      <c r="K46" s="60"/>
      <c r="L46" s="60"/>
      <c r="M46" s="60"/>
      <c r="N46" s="60"/>
    </row>
    <row r="47" spans="1:14" x14ac:dyDescent="0.35">
      <c r="A47" s="15"/>
      <c r="B47" s="30" t="s">
        <v>25</v>
      </c>
      <c r="C47" s="31">
        <f>SUM(C2:C45)</f>
        <v>37</v>
      </c>
      <c r="D47" s="48">
        <f>SUM(D2:D45)</f>
        <v>37</v>
      </c>
      <c r="G47" s="60"/>
      <c r="H47" s="60"/>
      <c r="I47" s="60"/>
      <c r="J47" s="60"/>
      <c r="K47" s="60"/>
      <c r="L47" s="60"/>
      <c r="M47" s="60"/>
      <c r="N47" s="60">
        <f>SUM(N2:N46)</f>
        <v>0</v>
      </c>
    </row>
    <row r="49" spans="1:7" ht="15" thickBot="1" x14ac:dyDescent="0.4">
      <c r="A49" s="13" t="s">
        <v>93</v>
      </c>
      <c r="B49" s="13"/>
      <c r="C49" s="14"/>
    </row>
    <row r="50" spans="1:7" ht="23.5" x14ac:dyDescent="0.55000000000000004">
      <c r="B50" s="173"/>
      <c r="C50" s="174"/>
      <c r="D50" s="174"/>
      <c r="E50" s="174"/>
      <c r="F50" s="174"/>
      <c r="G50" s="175"/>
    </row>
    <row r="51" spans="1:7" x14ac:dyDescent="0.35">
      <c r="B51" s="176"/>
      <c r="G51" s="177"/>
    </row>
    <row r="52" spans="1:7" x14ac:dyDescent="0.35">
      <c r="B52" s="178"/>
      <c r="G52" s="177"/>
    </row>
    <row r="53" spans="1:7" ht="15" thickBot="1" x14ac:dyDescent="0.4">
      <c r="B53" s="179"/>
      <c r="C53" s="180"/>
      <c r="D53" s="180"/>
      <c r="E53" s="180"/>
      <c r="F53" s="180"/>
      <c r="G53" s="181"/>
    </row>
    <row r="54" spans="1:7" x14ac:dyDescent="0.35">
      <c r="A54" s="13"/>
      <c r="B54" s="13"/>
    </row>
    <row r="55" spans="1:7" x14ac:dyDescent="0.35">
      <c r="A55" s="13"/>
      <c r="B55" s="13"/>
    </row>
    <row r="56" spans="1:7" x14ac:dyDescent="0.35">
      <c r="A56" s="13"/>
      <c r="B56" s="13"/>
    </row>
  </sheetData>
  <mergeCells count="12">
    <mergeCell ref="A36:A45"/>
    <mergeCell ref="A32:A35"/>
    <mergeCell ref="A17:A19"/>
    <mergeCell ref="A20:A22"/>
    <mergeCell ref="A23:A25"/>
    <mergeCell ref="A26:A28"/>
    <mergeCell ref="A29:A31"/>
    <mergeCell ref="A2:A4"/>
    <mergeCell ref="A5:A7"/>
    <mergeCell ref="A8:A10"/>
    <mergeCell ref="A11:A13"/>
    <mergeCell ref="A14:A1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0382A-D104-4092-9256-6B3A118552F9}">
  <dimension ref="A1:N56"/>
  <sheetViews>
    <sheetView zoomScale="70" zoomScaleNormal="70" workbookViewId="0">
      <selection activeCell="E2" sqref="E2:E45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7" max="7" width="14.6328125" customWidth="1"/>
    <col min="8" max="8" width="9" bestFit="1" customWidth="1"/>
    <col min="9" max="9" width="11.81640625" bestFit="1" customWidth="1"/>
    <col min="10" max="10" width="9" bestFit="1" customWidth="1"/>
    <col min="11" max="11" width="11.36328125" bestFit="1" customWidth="1"/>
    <col min="12" max="12" width="9" bestFit="1" customWidth="1"/>
    <col min="13" max="13" width="11.36328125" bestFit="1" customWidth="1"/>
    <col min="14" max="14" width="13" bestFit="1" customWidth="1"/>
  </cols>
  <sheetData>
    <row r="1" spans="1:14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79" t="s">
        <v>103</v>
      </c>
      <c r="H1" s="80" t="s">
        <v>100</v>
      </c>
      <c r="I1" s="80" t="s">
        <v>104</v>
      </c>
      <c r="J1" s="80" t="s">
        <v>101</v>
      </c>
      <c r="K1" s="80" t="s">
        <v>104</v>
      </c>
      <c r="L1" s="80" t="s">
        <v>102</v>
      </c>
      <c r="M1" s="80" t="s">
        <v>104</v>
      </c>
      <c r="N1" s="81" t="s">
        <v>25</v>
      </c>
    </row>
    <row r="2" spans="1:14" ht="14" customHeight="1" x14ac:dyDescent="0.35">
      <c r="A2" s="195" t="s">
        <v>86</v>
      </c>
      <c r="B2" s="22" t="s">
        <v>67</v>
      </c>
      <c r="C2" s="35">
        <v>1</v>
      </c>
      <c r="D2" s="44">
        <v>1</v>
      </c>
      <c r="E2" s="82"/>
      <c r="F2" s="107">
        <f>'Component Service Cost'!C13</f>
        <v>18</v>
      </c>
      <c r="G2" s="130">
        <f>F2/6</f>
        <v>3</v>
      </c>
      <c r="H2" s="130">
        <f>G2*40</f>
        <v>120</v>
      </c>
      <c r="I2" s="130">
        <f>E2*H2</f>
        <v>0</v>
      </c>
      <c r="J2" s="130">
        <f>G2*10</f>
        <v>30</v>
      </c>
      <c r="K2" s="130">
        <f>(E2*1.5)*J2</f>
        <v>0</v>
      </c>
      <c r="L2" s="130">
        <f>G2*10</f>
        <v>30</v>
      </c>
      <c r="M2" s="130">
        <f>(E2*2)*L2</f>
        <v>0</v>
      </c>
      <c r="N2" s="131">
        <f>(I2+K2+M2)*D2</f>
        <v>0</v>
      </c>
    </row>
    <row r="3" spans="1:14" ht="15.65" customHeight="1" x14ac:dyDescent="0.35">
      <c r="A3" s="196"/>
      <c r="B3" s="23" t="s">
        <v>68</v>
      </c>
      <c r="C3" s="36">
        <v>1</v>
      </c>
      <c r="D3" s="45">
        <v>1</v>
      </c>
      <c r="E3" s="83"/>
      <c r="F3" s="108">
        <f>F2</f>
        <v>18</v>
      </c>
      <c r="G3" s="132">
        <f>F3/6</f>
        <v>3</v>
      </c>
      <c r="H3" s="132">
        <f>G3*40</f>
        <v>120</v>
      </c>
      <c r="I3" s="132">
        <f>E3*H3</f>
        <v>0</v>
      </c>
      <c r="J3" s="132">
        <f>G3*10</f>
        <v>30</v>
      </c>
      <c r="K3" s="132">
        <f>(E3*1.5)*J3</f>
        <v>0</v>
      </c>
      <c r="L3" s="132">
        <f>G3*10</f>
        <v>30</v>
      </c>
      <c r="M3" s="132">
        <f>(E3*2)*L3</f>
        <v>0</v>
      </c>
      <c r="N3" s="133">
        <f>(I3+K3+M3)*D3</f>
        <v>0</v>
      </c>
    </row>
    <row r="4" spans="1:14" ht="14.75" customHeight="1" thickBot="1" x14ac:dyDescent="0.4">
      <c r="A4" s="197"/>
      <c r="B4" s="21" t="s">
        <v>53</v>
      </c>
      <c r="C4" s="37">
        <v>1</v>
      </c>
      <c r="D4" s="46">
        <v>1</v>
      </c>
      <c r="E4" s="84"/>
      <c r="F4" s="108">
        <f>F3</f>
        <v>18</v>
      </c>
      <c r="G4" s="134">
        <f t="shared" ref="G4:G45" si="0">F4/6</f>
        <v>3</v>
      </c>
      <c r="H4" s="134">
        <f t="shared" ref="H4:H45" si="1">G4*40</f>
        <v>120</v>
      </c>
      <c r="I4" s="134">
        <f t="shared" ref="I4:I45" si="2">E4*H4</f>
        <v>0</v>
      </c>
      <c r="J4" s="134">
        <f t="shared" ref="J4:J45" si="3">G4*10</f>
        <v>30</v>
      </c>
      <c r="K4" s="134">
        <f t="shared" ref="K4:K45" si="4">(E4*1.5)*J4</f>
        <v>0</v>
      </c>
      <c r="L4" s="134">
        <f t="shared" ref="L4:L45" si="5">G4*10</f>
        <v>30</v>
      </c>
      <c r="M4" s="134">
        <f t="shared" ref="M4:M45" si="6">(E4*2)*L4</f>
        <v>0</v>
      </c>
      <c r="N4" s="135">
        <f t="shared" ref="N4:N45" si="7">(I4+K4+M4)*D4</f>
        <v>0</v>
      </c>
    </row>
    <row r="5" spans="1:14" x14ac:dyDescent="0.35">
      <c r="A5" s="207" t="s">
        <v>69</v>
      </c>
      <c r="B5" s="22" t="s">
        <v>67</v>
      </c>
      <c r="C5" s="121"/>
      <c r="D5" s="44"/>
      <c r="E5" s="82"/>
      <c r="F5" s="113">
        <f>F2</f>
        <v>18</v>
      </c>
      <c r="G5" s="130">
        <f t="shared" si="0"/>
        <v>3</v>
      </c>
      <c r="H5" s="130">
        <f t="shared" si="1"/>
        <v>120</v>
      </c>
      <c r="I5" s="130">
        <f t="shared" si="2"/>
        <v>0</v>
      </c>
      <c r="J5" s="130">
        <f t="shared" si="3"/>
        <v>30</v>
      </c>
      <c r="K5" s="130">
        <f t="shared" si="4"/>
        <v>0</v>
      </c>
      <c r="L5" s="130">
        <f t="shared" si="5"/>
        <v>30</v>
      </c>
      <c r="M5" s="130">
        <f t="shared" si="6"/>
        <v>0</v>
      </c>
      <c r="N5" s="131">
        <f t="shared" si="7"/>
        <v>0</v>
      </c>
    </row>
    <row r="6" spans="1:14" x14ac:dyDescent="0.35">
      <c r="A6" s="196"/>
      <c r="B6" s="23" t="s">
        <v>68</v>
      </c>
      <c r="C6" s="120"/>
      <c r="D6" s="45"/>
      <c r="E6" s="83"/>
      <c r="F6" s="114">
        <f t="shared" ref="F6:F7" si="8">F3</f>
        <v>18</v>
      </c>
      <c r="G6" s="132">
        <f t="shared" si="0"/>
        <v>3</v>
      </c>
      <c r="H6" s="132">
        <f t="shared" si="1"/>
        <v>120</v>
      </c>
      <c r="I6" s="132">
        <f t="shared" si="2"/>
        <v>0</v>
      </c>
      <c r="J6" s="132">
        <f t="shared" si="3"/>
        <v>30</v>
      </c>
      <c r="K6" s="132">
        <f t="shared" si="4"/>
        <v>0</v>
      </c>
      <c r="L6" s="132">
        <f t="shared" si="5"/>
        <v>30</v>
      </c>
      <c r="M6" s="132">
        <f t="shared" si="6"/>
        <v>0</v>
      </c>
      <c r="N6" s="133">
        <f t="shared" si="7"/>
        <v>0</v>
      </c>
    </row>
    <row r="7" spans="1:14" ht="15" thickBot="1" x14ac:dyDescent="0.4">
      <c r="A7" s="197"/>
      <c r="B7" s="21" t="s">
        <v>53</v>
      </c>
      <c r="C7" s="122"/>
      <c r="D7" s="46"/>
      <c r="E7" s="84"/>
      <c r="F7" s="110">
        <f t="shared" si="8"/>
        <v>18</v>
      </c>
      <c r="G7" s="134">
        <f t="shared" si="0"/>
        <v>3</v>
      </c>
      <c r="H7" s="134">
        <f t="shared" si="1"/>
        <v>120</v>
      </c>
      <c r="I7" s="134">
        <f t="shared" si="2"/>
        <v>0</v>
      </c>
      <c r="J7" s="134">
        <f t="shared" si="3"/>
        <v>30</v>
      </c>
      <c r="K7" s="134">
        <f t="shared" si="4"/>
        <v>0</v>
      </c>
      <c r="L7" s="134">
        <f t="shared" si="5"/>
        <v>30</v>
      </c>
      <c r="M7" s="134">
        <f t="shared" si="6"/>
        <v>0</v>
      </c>
      <c r="N7" s="135">
        <f t="shared" si="7"/>
        <v>0</v>
      </c>
    </row>
    <row r="8" spans="1:14" x14ac:dyDescent="0.35">
      <c r="A8" s="207" t="s">
        <v>85</v>
      </c>
      <c r="B8" s="22" t="s">
        <v>67</v>
      </c>
      <c r="C8" s="121"/>
      <c r="D8" s="44"/>
      <c r="E8" s="82"/>
      <c r="F8" s="107">
        <f>F5</f>
        <v>18</v>
      </c>
      <c r="G8" s="130">
        <f t="shared" si="0"/>
        <v>3</v>
      </c>
      <c r="H8" s="130">
        <f t="shared" si="1"/>
        <v>120</v>
      </c>
      <c r="I8" s="130">
        <f t="shared" si="2"/>
        <v>0</v>
      </c>
      <c r="J8" s="130">
        <f t="shared" si="3"/>
        <v>30</v>
      </c>
      <c r="K8" s="130">
        <f t="shared" si="4"/>
        <v>0</v>
      </c>
      <c r="L8" s="130">
        <f t="shared" si="5"/>
        <v>30</v>
      </c>
      <c r="M8" s="130">
        <f t="shared" si="6"/>
        <v>0</v>
      </c>
      <c r="N8" s="131">
        <f t="shared" si="7"/>
        <v>0</v>
      </c>
    </row>
    <row r="9" spans="1:14" x14ac:dyDescent="0.35">
      <c r="A9" s="196"/>
      <c r="B9" s="23" t="s">
        <v>68</v>
      </c>
      <c r="C9" s="120"/>
      <c r="D9" s="45"/>
      <c r="E9" s="83"/>
      <c r="F9" s="108">
        <f>F6</f>
        <v>18</v>
      </c>
      <c r="G9" s="132">
        <f t="shared" si="0"/>
        <v>3</v>
      </c>
      <c r="H9" s="132">
        <f t="shared" si="1"/>
        <v>120</v>
      </c>
      <c r="I9" s="132">
        <f t="shared" si="2"/>
        <v>0</v>
      </c>
      <c r="J9" s="132">
        <f t="shared" si="3"/>
        <v>30</v>
      </c>
      <c r="K9" s="132">
        <f t="shared" si="4"/>
        <v>0</v>
      </c>
      <c r="L9" s="132">
        <f t="shared" si="5"/>
        <v>30</v>
      </c>
      <c r="M9" s="132">
        <f t="shared" si="6"/>
        <v>0</v>
      </c>
      <c r="N9" s="133">
        <f t="shared" si="7"/>
        <v>0</v>
      </c>
    </row>
    <row r="10" spans="1:14" ht="15" thickBot="1" x14ac:dyDescent="0.4">
      <c r="A10" s="197"/>
      <c r="B10" s="21" t="s">
        <v>53</v>
      </c>
      <c r="C10" s="122"/>
      <c r="D10" s="46"/>
      <c r="E10" s="84"/>
      <c r="F10" s="109">
        <f>F7</f>
        <v>18</v>
      </c>
      <c r="G10" s="134">
        <f t="shared" si="0"/>
        <v>3</v>
      </c>
      <c r="H10" s="134">
        <f t="shared" si="1"/>
        <v>120</v>
      </c>
      <c r="I10" s="134">
        <f t="shared" si="2"/>
        <v>0</v>
      </c>
      <c r="J10" s="134">
        <f t="shared" si="3"/>
        <v>30</v>
      </c>
      <c r="K10" s="134">
        <f t="shared" si="4"/>
        <v>0</v>
      </c>
      <c r="L10" s="134">
        <f t="shared" si="5"/>
        <v>30</v>
      </c>
      <c r="M10" s="134">
        <f t="shared" si="6"/>
        <v>0</v>
      </c>
      <c r="N10" s="135">
        <f t="shared" si="7"/>
        <v>0</v>
      </c>
    </row>
    <row r="11" spans="1:14" x14ac:dyDescent="0.35">
      <c r="A11" s="195" t="s">
        <v>75</v>
      </c>
      <c r="B11" s="22" t="s">
        <v>67</v>
      </c>
      <c r="C11" s="35">
        <v>1</v>
      </c>
      <c r="D11" s="44">
        <v>1</v>
      </c>
      <c r="E11" s="82"/>
      <c r="F11" s="111">
        <f t="shared" ref="F11:F30" si="9">F8</f>
        <v>18</v>
      </c>
      <c r="G11" s="130">
        <f t="shared" si="0"/>
        <v>3</v>
      </c>
      <c r="H11" s="130">
        <f t="shared" si="1"/>
        <v>120</v>
      </c>
      <c r="I11" s="130">
        <f t="shared" si="2"/>
        <v>0</v>
      </c>
      <c r="J11" s="130">
        <f t="shared" si="3"/>
        <v>30</v>
      </c>
      <c r="K11" s="130">
        <f t="shared" si="4"/>
        <v>0</v>
      </c>
      <c r="L11" s="130">
        <f t="shared" si="5"/>
        <v>30</v>
      </c>
      <c r="M11" s="130">
        <f t="shared" si="6"/>
        <v>0</v>
      </c>
      <c r="N11" s="131">
        <f t="shared" si="7"/>
        <v>0</v>
      </c>
    </row>
    <row r="12" spans="1:14" x14ac:dyDescent="0.35">
      <c r="A12" s="196"/>
      <c r="B12" s="23" t="s">
        <v>68</v>
      </c>
      <c r="C12" s="36">
        <v>1</v>
      </c>
      <c r="D12" s="45">
        <v>1</v>
      </c>
      <c r="E12" s="83"/>
      <c r="F12" s="114">
        <f t="shared" si="9"/>
        <v>18</v>
      </c>
      <c r="G12" s="132">
        <f t="shared" si="0"/>
        <v>3</v>
      </c>
      <c r="H12" s="132">
        <f t="shared" si="1"/>
        <v>120</v>
      </c>
      <c r="I12" s="132">
        <f t="shared" si="2"/>
        <v>0</v>
      </c>
      <c r="J12" s="132">
        <f t="shared" si="3"/>
        <v>30</v>
      </c>
      <c r="K12" s="132">
        <f t="shared" si="4"/>
        <v>0</v>
      </c>
      <c r="L12" s="132">
        <f t="shared" si="5"/>
        <v>30</v>
      </c>
      <c r="M12" s="132">
        <f t="shared" si="6"/>
        <v>0</v>
      </c>
      <c r="N12" s="133">
        <f t="shared" si="7"/>
        <v>0</v>
      </c>
    </row>
    <row r="13" spans="1:14" ht="15" thickBot="1" x14ac:dyDescent="0.4">
      <c r="A13" s="197"/>
      <c r="B13" s="21" t="s">
        <v>53</v>
      </c>
      <c r="C13" s="37">
        <v>1</v>
      </c>
      <c r="D13" s="46">
        <v>1</v>
      </c>
      <c r="E13" s="84"/>
      <c r="F13" s="115">
        <f t="shared" si="9"/>
        <v>18</v>
      </c>
      <c r="G13" s="134">
        <f t="shared" si="0"/>
        <v>3</v>
      </c>
      <c r="H13" s="134">
        <f t="shared" si="1"/>
        <v>120</v>
      </c>
      <c r="I13" s="134">
        <f t="shared" si="2"/>
        <v>0</v>
      </c>
      <c r="J13" s="134">
        <f t="shared" si="3"/>
        <v>30</v>
      </c>
      <c r="K13" s="134">
        <f t="shared" si="4"/>
        <v>0</v>
      </c>
      <c r="L13" s="134">
        <f t="shared" si="5"/>
        <v>30</v>
      </c>
      <c r="M13" s="134">
        <f t="shared" si="6"/>
        <v>0</v>
      </c>
      <c r="N13" s="135">
        <f t="shared" si="7"/>
        <v>0</v>
      </c>
    </row>
    <row r="14" spans="1:14" x14ac:dyDescent="0.35">
      <c r="A14" s="195" t="s">
        <v>74</v>
      </c>
      <c r="B14" s="22" t="s">
        <v>67</v>
      </c>
      <c r="C14" s="121"/>
      <c r="D14" s="44"/>
      <c r="E14" s="82"/>
      <c r="F14" s="111">
        <f t="shared" si="9"/>
        <v>18</v>
      </c>
      <c r="G14" s="130">
        <f t="shared" si="0"/>
        <v>3</v>
      </c>
      <c r="H14" s="130">
        <f t="shared" si="1"/>
        <v>120</v>
      </c>
      <c r="I14" s="130">
        <f t="shared" si="2"/>
        <v>0</v>
      </c>
      <c r="J14" s="130">
        <f t="shared" si="3"/>
        <v>30</v>
      </c>
      <c r="K14" s="130">
        <f t="shared" si="4"/>
        <v>0</v>
      </c>
      <c r="L14" s="130">
        <f t="shared" si="5"/>
        <v>30</v>
      </c>
      <c r="M14" s="130">
        <f t="shared" si="6"/>
        <v>0</v>
      </c>
      <c r="N14" s="131">
        <f t="shared" si="7"/>
        <v>0</v>
      </c>
    </row>
    <row r="15" spans="1:14" x14ac:dyDescent="0.35">
      <c r="A15" s="196"/>
      <c r="B15" s="23" t="s">
        <v>68</v>
      </c>
      <c r="C15" s="120"/>
      <c r="D15" s="45"/>
      <c r="E15" s="83"/>
      <c r="F15" s="114">
        <f t="shared" si="9"/>
        <v>18</v>
      </c>
      <c r="G15" s="132">
        <f t="shared" si="0"/>
        <v>3</v>
      </c>
      <c r="H15" s="132">
        <f t="shared" si="1"/>
        <v>120</v>
      </c>
      <c r="I15" s="132">
        <f t="shared" si="2"/>
        <v>0</v>
      </c>
      <c r="J15" s="132">
        <f t="shared" si="3"/>
        <v>30</v>
      </c>
      <c r="K15" s="132">
        <f t="shared" si="4"/>
        <v>0</v>
      </c>
      <c r="L15" s="132">
        <f t="shared" si="5"/>
        <v>30</v>
      </c>
      <c r="M15" s="132">
        <f t="shared" si="6"/>
        <v>0</v>
      </c>
      <c r="N15" s="133">
        <f t="shared" si="7"/>
        <v>0</v>
      </c>
    </row>
    <row r="16" spans="1:14" ht="15" thickBot="1" x14ac:dyDescent="0.4">
      <c r="A16" s="197"/>
      <c r="B16" s="21" t="s">
        <v>53</v>
      </c>
      <c r="C16" s="122"/>
      <c r="D16" s="46"/>
      <c r="E16" s="84"/>
      <c r="F16" s="115">
        <f t="shared" si="9"/>
        <v>18</v>
      </c>
      <c r="G16" s="134">
        <f t="shared" si="0"/>
        <v>3</v>
      </c>
      <c r="H16" s="134">
        <f t="shared" si="1"/>
        <v>120</v>
      </c>
      <c r="I16" s="134">
        <f t="shared" si="2"/>
        <v>0</v>
      </c>
      <c r="J16" s="134">
        <f t="shared" si="3"/>
        <v>30</v>
      </c>
      <c r="K16" s="134">
        <f t="shared" si="4"/>
        <v>0</v>
      </c>
      <c r="L16" s="134">
        <f t="shared" si="5"/>
        <v>30</v>
      </c>
      <c r="M16" s="134">
        <f t="shared" si="6"/>
        <v>0</v>
      </c>
      <c r="N16" s="135">
        <f t="shared" si="7"/>
        <v>0</v>
      </c>
    </row>
    <row r="17" spans="1:14" x14ac:dyDescent="0.35">
      <c r="A17" s="195" t="s">
        <v>72</v>
      </c>
      <c r="B17" s="22" t="s">
        <v>67</v>
      </c>
      <c r="C17" s="121"/>
      <c r="D17" s="44"/>
      <c r="E17" s="82"/>
      <c r="F17" s="111">
        <f t="shared" si="9"/>
        <v>18</v>
      </c>
      <c r="G17" s="130">
        <f t="shared" si="0"/>
        <v>3</v>
      </c>
      <c r="H17" s="130">
        <f t="shared" si="1"/>
        <v>120</v>
      </c>
      <c r="I17" s="130">
        <f t="shared" si="2"/>
        <v>0</v>
      </c>
      <c r="J17" s="130">
        <f t="shared" si="3"/>
        <v>30</v>
      </c>
      <c r="K17" s="130">
        <f t="shared" si="4"/>
        <v>0</v>
      </c>
      <c r="L17" s="130">
        <f t="shared" si="5"/>
        <v>30</v>
      </c>
      <c r="M17" s="130">
        <f t="shared" si="6"/>
        <v>0</v>
      </c>
      <c r="N17" s="131">
        <f t="shared" si="7"/>
        <v>0</v>
      </c>
    </row>
    <row r="18" spans="1:14" x14ac:dyDescent="0.35">
      <c r="A18" s="196"/>
      <c r="B18" s="23" t="s">
        <v>68</v>
      </c>
      <c r="C18" s="120"/>
      <c r="D18" s="45"/>
      <c r="E18" s="83"/>
      <c r="F18" s="114">
        <f t="shared" si="9"/>
        <v>18</v>
      </c>
      <c r="G18" s="132">
        <f t="shared" si="0"/>
        <v>3</v>
      </c>
      <c r="H18" s="132">
        <f t="shared" si="1"/>
        <v>120</v>
      </c>
      <c r="I18" s="132">
        <f t="shared" si="2"/>
        <v>0</v>
      </c>
      <c r="J18" s="132">
        <f t="shared" si="3"/>
        <v>30</v>
      </c>
      <c r="K18" s="132">
        <f t="shared" si="4"/>
        <v>0</v>
      </c>
      <c r="L18" s="132">
        <f t="shared" si="5"/>
        <v>30</v>
      </c>
      <c r="M18" s="132">
        <f t="shared" si="6"/>
        <v>0</v>
      </c>
      <c r="N18" s="133">
        <f t="shared" si="7"/>
        <v>0</v>
      </c>
    </row>
    <row r="19" spans="1:14" ht="15" thickBot="1" x14ac:dyDescent="0.4">
      <c r="A19" s="197"/>
      <c r="B19" s="21" t="s">
        <v>53</v>
      </c>
      <c r="C19" s="122"/>
      <c r="D19" s="46"/>
      <c r="E19" s="84"/>
      <c r="F19" s="115">
        <f t="shared" si="9"/>
        <v>18</v>
      </c>
      <c r="G19" s="134">
        <f t="shared" si="0"/>
        <v>3</v>
      </c>
      <c r="H19" s="134">
        <f t="shared" si="1"/>
        <v>120</v>
      </c>
      <c r="I19" s="134">
        <f t="shared" si="2"/>
        <v>0</v>
      </c>
      <c r="J19" s="134">
        <f t="shared" si="3"/>
        <v>30</v>
      </c>
      <c r="K19" s="134">
        <f t="shared" si="4"/>
        <v>0</v>
      </c>
      <c r="L19" s="134">
        <f t="shared" si="5"/>
        <v>30</v>
      </c>
      <c r="M19" s="134">
        <f t="shared" si="6"/>
        <v>0</v>
      </c>
      <c r="N19" s="135">
        <f t="shared" si="7"/>
        <v>0</v>
      </c>
    </row>
    <row r="20" spans="1:14" x14ac:dyDescent="0.35">
      <c r="A20" s="204" t="s">
        <v>73</v>
      </c>
      <c r="B20" s="22" t="s">
        <v>67</v>
      </c>
      <c r="C20" s="121"/>
      <c r="D20" s="44"/>
      <c r="E20" s="82"/>
      <c r="F20" s="111">
        <f t="shared" si="9"/>
        <v>18</v>
      </c>
      <c r="G20" s="130">
        <f t="shared" si="0"/>
        <v>3</v>
      </c>
      <c r="H20" s="130">
        <f t="shared" si="1"/>
        <v>120</v>
      </c>
      <c r="I20" s="130">
        <f t="shared" si="2"/>
        <v>0</v>
      </c>
      <c r="J20" s="130">
        <f t="shared" si="3"/>
        <v>30</v>
      </c>
      <c r="K20" s="130">
        <f t="shared" si="4"/>
        <v>0</v>
      </c>
      <c r="L20" s="130">
        <f t="shared" si="5"/>
        <v>30</v>
      </c>
      <c r="M20" s="130">
        <f t="shared" si="6"/>
        <v>0</v>
      </c>
      <c r="N20" s="131">
        <f t="shared" si="7"/>
        <v>0</v>
      </c>
    </row>
    <row r="21" spans="1:14" x14ac:dyDescent="0.35">
      <c r="A21" s="205"/>
      <c r="B21" s="23" t="s">
        <v>68</v>
      </c>
      <c r="C21" s="120"/>
      <c r="D21" s="45"/>
      <c r="E21" s="83"/>
      <c r="F21" s="114">
        <f t="shared" si="9"/>
        <v>18</v>
      </c>
      <c r="G21" s="132">
        <f t="shared" si="0"/>
        <v>3</v>
      </c>
      <c r="H21" s="132">
        <f t="shared" si="1"/>
        <v>120</v>
      </c>
      <c r="I21" s="132">
        <f t="shared" si="2"/>
        <v>0</v>
      </c>
      <c r="J21" s="132">
        <f t="shared" si="3"/>
        <v>30</v>
      </c>
      <c r="K21" s="132">
        <f t="shared" si="4"/>
        <v>0</v>
      </c>
      <c r="L21" s="132">
        <f t="shared" si="5"/>
        <v>30</v>
      </c>
      <c r="M21" s="132">
        <f t="shared" si="6"/>
        <v>0</v>
      </c>
      <c r="N21" s="133">
        <f t="shared" si="7"/>
        <v>0</v>
      </c>
    </row>
    <row r="22" spans="1:14" ht="15" thickBot="1" x14ac:dyDescent="0.4">
      <c r="A22" s="206"/>
      <c r="B22" s="21" t="s">
        <v>53</v>
      </c>
      <c r="C22" s="122"/>
      <c r="D22" s="46"/>
      <c r="E22" s="84"/>
      <c r="F22" s="115">
        <f t="shared" si="9"/>
        <v>18</v>
      </c>
      <c r="G22" s="134">
        <f t="shared" si="0"/>
        <v>3</v>
      </c>
      <c r="H22" s="134">
        <f t="shared" si="1"/>
        <v>120</v>
      </c>
      <c r="I22" s="134">
        <f t="shared" si="2"/>
        <v>0</v>
      </c>
      <c r="J22" s="134">
        <f t="shared" si="3"/>
        <v>30</v>
      </c>
      <c r="K22" s="134">
        <f t="shared" si="4"/>
        <v>0</v>
      </c>
      <c r="L22" s="134">
        <f t="shared" si="5"/>
        <v>30</v>
      </c>
      <c r="M22" s="134">
        <f t="shared" si="6"/>
        <v>0</v>
      </c>
      <c r="N22" s="135">
        <f t="shared" si="7"/>
        <v>0</v>
      </c>
    </row>
    <row r="23" spans="1:14" x14ac:dyDescent="0.35">
      <c r="A23" s="204" t="s">
        <v>70</v>
      </c>
      <c r="B23" s="22" t="s">
        <v>71</v>
      </c>
      <c r="C23" s="35">
        <v>1</v>
      </c>
      <c r="D23" s="44">
        <v>1</v>
      </c>
      <c r="E23" s="85"/>
      <c r="F23" s="111">
        <f t="shared" si="9"/>
        <v>18</v>
      </c>
      <c r="G23" s="136">
        <f t="shared" si="0"/>
        <v>3</v>
      </c>
      <c r="H23" s="136">
        <f t="shared" si="1"/>
        <v>120</v>
      </c>
      <c r="I23" s="136">
        <f t="shared" si="2"/>
        <v>0</v>
      </c>
      <c r="J23" s="136">
        <f t="shared" si="3"/>
        <v>30</v>
      </c>
      <c r="K23" s="136">
        <f t="shared" si="4"/>
        <v>0</v>
      </c>
      <c r="L23" s="136">
        <f t="shared" si="5"/>
        <v>30</v>
      </c>
      <c r="M23" s="136">
        <f t="shared" si="6"/>
        <v>0</v>
      </c>
      <c r="N23" s="136">
        <f t="shared" si="7"/>
        <v>0</v>
      </c>
    </row>
    <row r="24" spans="1:14" x14ac:dyDescent="0.35">
      <c r="A24" s="205"/>
      <c r="B24" s="119"/>
      <c r="C24" s="120"/>
      <c r="D24" s="45"/>
      <c r="E24" s="83"/>
      <c r="F24" s="114">
        <f t="shared" si="9"/>
        <v>18</v>
      </c>
      <c r="G24" s="132">
        <f t="shared" si="0"/>
        <v>3</v>
      </c>
      <c r="H24" s="132">
        <f t="shared" si="1"/>
        <v>120</v>
      </c>
      <c r="I24" s="132">
        <f t="shared" si="2"/>
        <v>0</v>
      </c>
      <c r="J24" s="132">
        <f t="shared" si="3"/>
        <v>30</v>
      </c>
      <c r="K24" s="132">
        <f t="shared" si="4"/>
        <v>0</v>
      </c>
      <c r="L24" s="132">
        <f t="shared" si="5"/>
        <v>30</v>
      </c>
      <c r="M24" s="132">
        <f t="shared" si="6"/>
        <v>0</v>
      </c>
      <c r="N24" s="132">
        <f t="shared" si="7"/>
        <v>0</v>
      </c>
    </row>
    <row r="25" spans="1:14" ht="15" thickBot="1" x14ac:dyDescent="0.4">
      <c r="A25" s="206"/>
      <c r="B25" s="21" t="s">
        <v>53</v>
      </c>
      <c r="C25" s="37">
        <v>1</v>
      </c>
      <c r="D25" s="46">
        <v>1</v>
      </c>
      <c r="E25" s="86"/>
      <c r="F25" s="115">
        <f t="shared" si="9"/>
        <v>18</v>
      </c>
      <c r="G25" s="137">
        <f t="shared" si="0"/>
        <v>3</v>
      </c>
      <c r="H25" s="137">
        <f t="shared" si="1"/>
        <v>120</v>
      </c>
      <c r="I25" s="137">
        <f t="shared" si="2"/>
        <v>0</v>
      </c>
      <c r="J25" s="137">
        <f t="shared" si="3"/>
        <v>30</v>
      </c>
      <c r="K25" s="137">
        <f t="shared" si="4"/>
        <v>0</v>
      </c>
      <c r="L25" s="137">
        <f t="shared" si="5"/>
        <v>30</v>
      </c>
      <c r="M25" s="137">
        <f t="shared" si="6"/>
        <v>0</v>
      </c>
      <c r="N25" s="137">
        <f t="shared" si="7"/>
        <v>0</v>
      </c>
    </row>
    <row r="26" spans="1:14" x14ac:dyDescent="0.35">
      <c r="A26" s="195" t="s">
        <v>87</v>
      </c>
      <c r="B26" s="22" t="s">
        <v>67</v>
      </c>
      <c r="C26" s="121"/>
      <c r="D26" s="44"/>
      <c r="E26" s="82"/>
      <c r="F26" s="111">
        <f t="shared" si="9"/>
        <v>18</v>
      </c>
      <c r="G26" s="130">
        <f t="shared" si="0"/>
        <v>3</v>
      </c>
      <c r="H26" s="130">
        <f t="shared" si="1"/>
        <v>120</v>
      </c>
      <c r="I26" s="130">
        <f t="shared" si="2"/>
        <v>0</v>
      </c>
      <c r="J26" s="130">
        <f t="shared" si="3"/>
        <v>30</v>
      </c>
      <c r="K26" s="130">
        <f t="shared" si="4"/>
        <v>0</v>
      </c>
      <c r="L26" s="130">
        <f t="shared" si="5"/>
        <v>30</v>
      </c>
      <c r="M26" s="130">
        <f t="shared" si="6"/>
        <v>0</v>
      </c>
      <c r="N26" s="131">
        <f t="shared" si="7"/>
        <v>0</v>
      </c>
    </row>
    <row r="27" spans="1:14" x14ac:dyDescent="0.35">
      <c r="A27" s="196"/>
      <c r="B27" s="23" t="s">
        <v>68</v>
      </c>
      <c r="C27" s="120"/>
      <c r="D27" s="45"/>
      <c r="E27" s="83"/>
      <c r="F27" s="114">
        <f t="shared" si="9"/>
        <v>18</v>
      </c>
      <c r="G27" s="132">
        <f t="shared" si="0"/>
        <v>3</v>
      </c>
      <c r="H27" s="132">
        <f t="shared" si="1"/>
        <v>120</v>
      </c>
      <c r="I27" s="132">
        <f t="shared" si="2"/>
        <v>0</v>
      </c>
      <c r="J27" s="132">
        <f t="shared" si="3"/>
        <v>30</v>
      </c>
      <c r="K27" s="132">
        <f t="shared" si="4"/>
        <v>0</v>
      </c>
      <c r="L27" s="132">
        <f t="shared" si="5"/>
        <v>30</v>
      </c>
      <c r="M27" s="132">
        <f t="shared" si="6"/>
        <v>0</v>
      </c>
      <c r="N27" s="133">
        <f t="shared" si="7"/>
        <v>0</v>
      </c>
    </row>
    <row r="28" spans="1:14" ht="15" thickBot="1" x14ac:dyDescent="0.4">
      <c r="A28" s="208"/>
      <c r="B28" s="21" t="s">
        <v>53</v>
      </c>
      <c r="C28" s="122"/>
      <c r="D28" s="47"/>
      <c r="E28" s="84"/>
      <c r="F28" s="115">
        <f t="shared" si="9"/>
        <v>18</v>
      </c>
      <c r="G28" s="134">
        <f t="shared" si="0"/>
        <v>3</v>
      </c>
      <c r="H28" s="134">
        <f t="shared" si="1"/>
        <v>120</v>
      </c>
      <c r="I28" s="134">
        <f t="shared" si="2"/>
        <v>0</v>
      </c>
      <c r="J28" s="134">
        <f t="shared" si="3"/>
        <v>30</v>
      </c>
      <c r="K28" s="134">
        <f t="shared" si="4"/>
        <v>0</v>
      </c>
      <c r="L28" s="134">
        <f t="shared" si="5"/>
        <v>30</v>
      </c>
      <c r="M28" s="134">
        <f t="shared" si="6"/>
        <v>0</v>
      </c>
      <c r="N28" s="135">
        <f t="shared" si="7"/>
        <v>0</v>
      </c>
    </row>
    <row r="29" spans="1:14" x14ac:dyDescent="0.35">
      <c r="A29" s="195" t="s">
        <v>74</v>
      </c>
      <c r="B29" s="19" t="s">
        <v>67</v>
      </c>
      <c r="C29" s="121"/>
      <c r="D29" s="44"/>
      <c r="E29" s="82"/>
      <c r="F29" s="111">
        <f t="shared" si="9"/>
        <v>18</v>
      </c>
      <c r="G29" s="130">
        <f t="shared" si="0"/>
        <v>3</v>
      </c>
      <c r="H29" s="130">
        <f t="shared" si="1"/>
        <v>120</v>
      </c>
      <c r="I29" s="130">
        <f t="shared" si="2"/>
        <v>0</v>
      </c>
      <c r="J29" s="130">
        <f t="shared" si="3"/>
        <v>30</v>
      </c>
      <c r="K29" s="130">
        <f t="shared" si="4"/>
        <v>0</v>
      </c>
      <c r="L29" s="130">
        <f t="shared" si="5"/>
        <v>30</v>
      </c>
      <c r="M29" s="130">
        <f t="shared" si="6"/>
        <v>0</v>
      </c>
      <c r="N29" s="131">
        <f t="shared" si="7"/>
        <v>0</v>
      </c>
    </row>
    <row r="30" spans="1:14" x14ac:dyDescent="0.35">
      <c r="A30" s="196"/>
      <c r="B30" s="20" t="s">
        <v>68</v>
      </c>
      <c r="C30" s="120"/>
      <c r="D30" s="45"/>
      <c r="E30" s="83"/>
      <c r="F30" s="114">
        <f t="shared" si="9"/>
        <v>18</v>
      </c>
      <c r="G30" s="132">
        <f t="shared" si="0"/>
        <v>3</v>
      </c>
      <c r="H30" s="132">
        <f t="shared" si="1"/>
        <v>120</v>
      </c>
      <c r="I30" s="132">
        <f t="shared" si="2"/>
        <v>0</v>
      </c>
      <c r="J30" s="132">
        <f t="shared" si="3"/>
        <v>30</v>
      </c>
      <c r="K30" s="132">
        <f t="shared" si="4"/>
        <v>0</v>
      </c>
      <c r="L30" s="132">
        <f t="shared" si="5"/>
        <v>30</v>
      </c>
      <c r="M30" s="132">
        <f t="shared" si="6"/>
        <v>0</v>
      </c>
      <c r="N30" s="133">
        <f t="shared" si="7"/>
        <v>0</v>
      </c>
    </row>
    <row r="31" spans="1:14" ht="15" thickBot="1" x14ac:dyDescent="0.4">
      <c r="A31" s="197"/>
      <c r="B31" s="26" t="s">
        <v>53</v>
      </c>
      <c r="C31" s="122"/>
      <c r="D31" s="46"/>
      <c r="E31" s="84"/>
      <c r="F31" s="115">
        <f>F28</f>
        <v>18</v>
      </c>
      <c r="G31" s="134">
        <f t="shared" si="0"/>
        <v>3</v>
      </c>
      <c r="H31" s="134">
        <f t="shared" si="1"/>
        <v>120</v>
      </c>
      <c r="I31" s="134">
        <f t="shared" si="2"/>
        <v>0</v>
      </c>
      <c r="J31" s="134">
        <f t="shared" si="3"/>
        <v>30</v>
      </c>
      <c r="K31" s="134">
        <f t="shared" si="4"/>
        <v>0</v>
      </c>
      <c r="L31" s="134">
        <f t="shared" si="5"/>
        <v>30</v>
      </c>
      <c r="M31" s="134">
        <f t="shared" si="6"/>
        <v>0</v>
      </c>
      <c r="N31" s="135">
        <f t="shared" si="7"/>
        <v>0</v>
      </c>
    </row>
    <row r="32" spans="1:14" ht="15" customHeight="1" x14ac:dyDescent="0.35">
      <c r="A32" s="201" t="s">
        <v>105</v>
      </c>
      <c r="B32" s="98" t="s">
        <v>107</v>
      </c>
      <c r="C32" s="123"/>
      <c r="D32" s="99"/>
      <c r="E32" s="94"/>
      <c r="F32" s="113">
        <f>F31</f>
        <v>18</v>
      </c>
      <c r="G32" s="130">
        <f t="shared" si="0"/>
        <v>3</v>
      </c>
      <c r="H32" s="130">
        <f t="shared" si="1"/>
        <v>120</v>
      </c>
      <c r="I32" s="130">
        <f t="shared" si="2"/>
        <v>0</v>
      </c>
      <c r="J32" s="130">
        <f t="shared" si="3"/>
        <v>30</v>
      </c>
      <c r="K32" s="130">
        <f t="shared" si="4"/>
        <v>0</v>
      </c>
      <c r="L32" s="130">
        <f t="shared" si="5"/>
        <v>30</v>
      </c>
      <c r="M32" s="130">
        <f t="shared" si="6"/>
        <v>0</v>
      </c>
      <c r="N32" s="138">
        <f t="shared" si="7"/>
        <v>0</v>
      </c>
    </row>
    <row r="33" spans="1:14" x14ac:dyDescent="0.35">
      <c r="A33" s="202"/>
      <c r="B33" s="100" t="s">
        <v>108</v>
      </c>
      <c r="C33" s="124"/>
      <c r="D33" s="101"/>
      <c r="E33" s="95"/>
      <c r="F33" s="114">
        <f>F32</f>
        <v>18</v>
      </c>
      <c r="G33" s="132">
        <f t="shared" si="0"/>
        <v>3</v>
      </c>
      <c r="H33" s="132">
        <f t="shared" si="1"/>
        <v>120</v>
      </c>
      <c r="I33" s="132">
        <f t="shared" si="2"/>
        <v>0</v>
      </c>
      <c r="J33" s="132">
        <f t="shared" si="3"/>
        <v>30</v>
      </c>
      <c r="K33" s="132">
        <f t="shared" si="4"/>
        <v>0</v>
      </c>
      <c r="L33" s="132">
        <f t="shared" si="5"/>
        <v>30</v>
      </c>
      <c r="M33" s="132">
        <f t="shared" si="6"/>
        <v>0</v>
      </c>
      <c r="N33" s="133">
        <f t="shared" si="7"/>
        <v>0</v>
      </c>
    </row>
    <row r="34" spans="1:14" x14ac:dyDescent="0.35">
      <c r="A34" s="202"/>
      <c r="B34" s="100" t="s">
        <v>106</v>
      </c>
      <c r="C34" s="124"/>
      <c r="D34" s="101"/>
      <c r="E34" s="83"/>
      <c r="F34" s="110">
        <f>F33</f>
        <v>18</v>
      </c>
      <c r="G34" s="132">
        <f t="shared" si="0"/>
        <v>3</v>
      </c>
      <c r="H34" s="132">
        <f t="shared" si="1"/>
        <v>120</v>
      </c>
      <c r="I34" s="132">
        <f t="shared" si="2"/>
        <v>0</v>
      </c>
      <c r="J34" s="132">
        <f t="shared" si="3"/>
        <v>30</v>
      </c>
      <c r="K34" s="132">
        <f t="shared" si="4"/>
        <v>0</v>
      </c>
      <c r="L34" s="132">
        <f t="shared" si="5"/>
        <v>30</v>
      </c>
      <c r="M34" s="132">
        <f t="shared" si="6"/>
        <v>0</v>
      </c>
      <c r="N34" s="139">
        <f t="shared" si="7"/>
        <v>0</v>
      </c>
    </row>
    <row r="35" spans="1:14" ht="15" thickBot="1" x14ac:dyDescent="0.4">
      <c r="A35" s="203"/>
      <c r="B35" s="102" t="s">
        <v>109</v>
      </c>
      <c r="C35" s="125"/>
      <c r="D35" s="103"/>
      <c r="E35" s="97"/>
      <c r="F35" s="110">
        <f>F34</f>
        <v>18</v>
      </c>
      <c r="G35" s="140">
        <f t="shared" si="0"/>
        <v>3</v>
      </c>
      <c r="H35" s="140">
        <f>G35*40</f>
        <v>120</v>
      </c>
      <c r="I35" s="140">
        <f t="shared" si="2"/>
        <v>0</v>
      </c>
      <c r="J35" s="140">
        <f t="shared" si="3"/>
        <v>30</v>
      </c>
      <c r="K35" s="140">
        <f t="shared" si="4"/>
        <v>0</v>
      </c>
      <c r="L35" s="140">
        <f t="shared" si="5"/>
        <v>30</v>
      </c>
      <c r="M35" s="140">
        <f t="shared" si="6"/>
        <v>0</v>
      </c>
      <c r="N35" s="141">
        <f t="shared" si="7"/>
        <v>0</v>
      </c>
    </row>
    <row r="36" spans="1:14" x14ac:dyDescent="0.35">
      <c r="A36" s="198" t="s">
        <v>76</v>
      </c>
      <c r="B36" s="27" t="s">
        <v>77</v>
      </c>
      <c r="C36" s="35">
        <v>1</v>
      </c>
      <c r="D36" s="44">
        <v>1</v>
      </c>
      <c r="E36" s="82"/>
      <c r="F36" s="107">
        <v>12</v>
      </c>
      <c r="G36" s="130">
        <f t="shared" si="0"/>
        <v>2</v>
      </c>
      <c r="H36" s="130">
        <f t="shared" si="1"/>
        <v>80</v>
      </c>
      <c r="I36" s="130">
        <f t="shared" si="2"/>
        <v>0</v>
      </c>
      <c r="J36" s="130">
        <f t="shared" si="3"/>
        <v>20</v>
      </c>
      <c r="K36" s="130">
        <f t="shared" si="4"/>
        <v>0</v>
      </c>
      <c r="L36" s="130">
        <f t="shared" si="5"/>
        <v>20</v>
      </c>
      <c r="M36" s="130">
        <f t="shared" si="6"/>
        <v>0</v>
      </c>
      <c r="N36" s="131">
        <f t="shared" si="7"/>
        <v>0</v>
      </c>
    </row>
    <row r="37" spans="1:14" x14ac:dyDescent="0.35">
      <c r="A37" s="199"/>
      <c r="B37" s="12" t="s">
        <v>78</v>
      </c>
      <c r="C37" s="36"/>
      <c r="D37" s="45"/>
      <c r="E37" s="83"/>
      <c r="F37" s="108">
        <f>F36</f>
        <v>12</v>
      </c>
      <c r="G37" s="132">
        <f t="shared" si="0"/>
        <v>2</v>
      </c>
      <c r="H37" s="132">
        <f t="shared" si="1"/>
        <v>80</v>
      </c>
      <c r="I37" s="132">
        <f t="shared" si="2"/>
        <v>0</v>
      </c>
      <c r="J37" s="132">
        <f t="shared" si="3"/>
        <v>20</v>
      </c>
      <c r="K37" s="132">
        <f t="shared" si="4"/>
        <v>0</v>
      </c>
      <c r="L37" s="132">
        <f t="shared" si="5"/>
        <v>20</v>
      </c>
      <c r="M37" s="132">
        <f t="shared" si="6"/>
        <v>0</v>
      </c>
      <c r="N37" s="133">
        <f t="shared" si="7"/>
        <v>0</v>
      </c>
    </row>
    <row r="38" spans="1:14" x14ac:dyDescent="0.35">
      <c r="A38" s="199"/>
      <c r="B38" s="12" t="s">
        <v>79</v>
      </c>
      <c r="C38" s="36">
        <v>1</v>
      </c>
      <c r="D38" s="45">
        <v>1</v>
      </c>
      <c r="E38" s="83"/>
      <c r="F38" s="108">
        <f t="shared" ref="F38:F44" si="10">F37</f>
        <v>12</v>
      </c>
      <c r="G38" s="132">
        <f t="shared" si="0"/>
        <v>2</v>
      </c>
      <c r="H38" s="132">
        <f t="shared" si="1"/>
        <v>80</v>
      </c>
      <c r="I38" s="132">
        <f t="shared" si="2"/>
        <v>0</v>
      </c>
      <c r="J38" s="132">
        <f t="shared" si="3"/>
        <v>20</v>
      </c>
      <c r="K38" s="132">
        <f t="shared" si="4"/>
        <v>0</v>
      </c>
      <c r="L38" s="132">
        <f t="shared" si="5"/>
        <v>20</v>
      </c>
      <c r="M38" s="132">
        <f t="shared" si="6"/>
        <v>0</v>
      </c>
      <c r="N38" s="133">
        <f t="shared" si="7"/>
        <v>0</v>
      </c>
    </row>
    <row r="39" spans="1:14" x14ac:dyDescent="0.35">
      <c r="A39" s="199"/>
      <c r="B39" s="12" t="s">
        <v>80</v>
      </c>
      <c r="C39" s="36"/>
      <c r="D39" s="45"/>
      <c r="E39" s="83"/>
      <c r="F39" s="108">
        <f t="shared" si="10"/>
        <v>12</v>
      </c>
      <c r="G39" s="132">
        <f t="shared" si="0"/>
        <v>2</v>
      </c>
      <c r="H39" s="132">
        <f t="shared" si="1"/>
        <v>80</v>
      </c>
      <c r="I39" s="132">
        <f t="shared" si="2"/>
        <v>0</v>
      </c>
      <c r="J39" s="132">
        <f t="shared" si="3"/>
        <v>20</v>
      </c>
      <c r="K39" s="132">
        <f t="shared" si="4"/>
        <v>0</v>
      </c>
      <c r="L39" s="132">
        <f t="shared" si="5"/>
        <v>20</v>
      </c>
      <c r="M39" s="132">
        <f t="shared" si="6"/>
        <v>0</v>
      </c>
      <c r="N39" s="133">
        <f t="shared" si="7"/>
        <v>0</v>
      </c>
    </row>
    <row r="40" spans="1:14" x14ac:dyDescent="0.35">
      <c r="A40" s="199"/>
      <c r="B40" s="12" t="s">
        <v>81</v>
      </c>
      <c r="C40" s="36">
        <v>1</v>
      </c>
      <c r="D40" s="45">
        <v>1</v>
      </c>
      <c r="E40" s="83"/>
      <c r="F40" s="108">
        <f t="shared" si="10"/>
        <v>12</v>
      </c>
      <c r="G40" s="132">
        <f t="shared" si="0"/>
        <v>2</v>
      </c>
      <c r="H40" s="132">
        <f t="shared" si="1"/>
        <v>80</v>
      </c>
      <c r="I40" s="132">
        <f t="shared" si="2"/>
        <v>0</v>
      </c>
      <c r="J40" s="132">
        <f t="shared" si="3"/>
        <v>20</v>
      </c>
      <c r="K40" s="132">
        <f t="shared" si="4"/>
        <v>0</v>
      </c>
      <c r="L40" s="132">
        <f t="shared" si="5"/>
        <v>20</v>
      </c>
      <c r="M40" s="132">
        <f t="shared" si="6"/>
        <v>0</v>
      </c>
      <c r="N40" s="133">
        <f t="shared" si="7"/>
        <v>0</v>
      </c>
    </row>
    <row r="41" spans="1:14" x14ac:dyDescent="0.35">
      <c r="A41" s="199"/>
      <c r="B41" s="12" t="s">
        <v>52</v>
      </c>
      <c r="C41" s="36">
        <v>1</v>
      </c>
      <c r="D41" s="45">
        <v>1</v>
      </c>
      <c r="E41" s="83"/>
      <c r="F41" s="108">
        <f t="shared" si="10"/>
        <v>12</v>
      </c>
      <c r="G41" s="132">
        <f t="shared" si="0"/>
        <v>2</v>
      </c>
      <c r="H41" s="132">
        <f t="shared" si="1"/>
        <v>80</v>
      </c>
      <c r="I41" s="132">
        <f t="shared" si="2"/>
        <v>0</v>
      </c>
      <c r="J41" s="132">
        <f t="shared" si="3"/>
        <v>20</v>
      </c>
      <c r="K41" s="132">
        <f t="shared" si="4"/>
        <v>0</v>
      </c>
      <c r="L41" s="132">
        <f t="shared" si="5"/>
        <v>20</v>
      </c>
      <c r="M41" s="132">
        <f t="shared" si="6"/>
        <v>0</v>
      </c>
      <c r="N41" s="133">
        <f t="shared" si="7"/>
        <v>0</v>
      </c>
    </row>
    <row r="42" spans="1:14" x14ac:dyDescent="0.35">
      <c r="A42" s="199"/>
      <c r="B42" s="12" t="s">
        <v>50</v>
      </c>
      <c r="C42" s="36">
        <v>1</v>
      </c>
      <c r="D42" s="45">
        <v>1</v>
      </c>
      <c r="E42" s="83"/>
      <c r="F42" s="108">
        <f t="shared" si="10"/>
        <v>12</v>
      </c>
      <c r="G42" s="132">
        <f t="shared" si="0"/>
        <v>2</v>
      </c>
      <c r="H42" s="132">
        <f t="shared" si="1"/>
        <v>80</v>
      </c>
      <c r="I42" s="132">
        <f t="shared" si="2"/>
        <v>0</v>
      </c>
      <c r="J42" s="132">
        <f t="shared" si="3"/>
        <v>20</v>
      </c>
      <c r="K42" s="132">
        <f t="shared" si="4"/>
        <v>0</v>
      </c>
      <c r="L42" s="132">
        <f t="shared" si="5"/>
        <v>20</v>
      </c>
      <c r="M42" s="132">
        <f t="shared" si="6"/>
        <v>0</v>
      </c>
      <c r="N42" s="133">
        <f t="shared" si="7"/>
        <v>0</v>
      </c>
    </row>
    <row r="43" spans="1:14" x14ac:dyDescent="0.35">
      <c r="A43" s="199"/>
      <c r="B43" s="12" t="s">
        <v>82</v>
      </c>
      <c r="C43" s="36">
        <v>1</v>
      </c>
      <c r="D43" s="45">
        <v>1</v>
      </c>
      <c r="E43" s="83"/>
      <c r="F43" s="108">
        <f t="shared" si="10"/>
        <v>12</v>
      </c>
      <c r="G43" s="132">
        <f t="shared" si="0"/>
        <v>2</v>
      </c>
      <c r="H43" s="132">
        <f t="shared" si="1"/>
        <v>80</v>
      </c>
      <c r="I43" s="132">
        <f t="shared" si="2"/>
        <v>0</v>
      </c>
      <c r="J43" s="132">
        <f t="shared" si="3"/>
        <v>20</v>
      </c>
      <c r="K43" s="132">
        <f t="shared" si="4"/>
        <v>0</v>
      </c>
      <c r="L43" s="132">
        <f t="shared" si="5"/>
        <v>20</v>
      </c>
      <c r="M43" s="132">
        <f t="shared" si="6"/>
        <v>0</v>
      </c>
      <c r="N43" s="133">
        <f t="shared" si="7"/>
        <v>0</v>
      </c>
    </row>
    <row r="44" spans="1:14" x14ac:dyDescent="0.35">
      <c r="A44" s="199"/>
      <c r="B44" s="12" t="s">
        <v>83</v>
      </c>
      <c r="C44" s="36"/>
      <c r="D44" s="45"/>
      <c r="E44" s="83"/>
      <c r="F44" s="108">
        <f t="shared" si="10"/>
        <v>12</v>
      </c>
      <c r="G44" s="132">
        <f t="shared" si="0"/>
        <v>2</v>
      </c>
      <c r="H44" s="132">
        <f t="shared" si="1"/>
        <v>80</v>
      </c>
      <c r="I44" s="132">
        <f t="shared" si="2"/>
        <v>0</v>
      </c>
      <c r="J44" s="132">
        <f t="shared" si="3"/>
        <v>20</v>
      </c>
      <c r="K44" s="132">
        <f t="shared" si="4"/>
        <v>0</v>
      </c>
      <c r="L44" s="132">
        <f t="shared" si="5"/>
        <v>20</v>
      </c>
      <c r="M44" s="132">
        <f t="shared" si="6"/>
        <v>0</v>
      </c>
      <c r="N44" s="133">
        <f t="shared" si="7"/>
        <v>0</v>
      </c>
    </row>
    <row r="45" spans="1:14" ht="15" thickBot="1" x14ac:dyDescent="0.4">
      <c r="A45" s="200"/>
      <c r="B45" s="28" t="s">
        <v>84</v>
      </c>
      <c r="C45" s="37">
        <v>1</v>
      </c>
      <c r="D45" s="46">
        <v>1</v>
      </c>
      <c r="E45" s="84"/>
      <c r="F45" s="109">
        <f>F44</f>
        <v>12</v>
      </c>
      <c r="G45" s="134">
        <f t="shared" si="0"/>
        <v>2</v>
      </c>
      <c r="H45" s="134">
        <f t="shared" si="1"/>
        <v>80</v>
      </c>
      <c r="I45" s="134">
        <f t="shared" si="2"/>
        <v>0</v>
      </c>
      <c r="J45" s="134">
        <f t="shared" si="3"/>
        <v>20</v>
      </c>
      <c r="K45" s="134">
        <f t="shared" si="4"/>
        <v>0</v>
      </c>
      <c r="L45" s="134">
        <f t="shared" si="5"/>
        <v>20</v>
      </c>
      <c r="M45" s="134">
        <f t="shared" si="6"/>
        <v>0</v>
      </c>
      <c r="N45" s="135">
        <f t="shared" si="7"/>
        <v>0</v>
      </c>
    </row>
    <row r="46" spans="1:14" x14ac:dyDescent="0.35">
      <c r="A46" s="17"/>
      <c r="C46" s="18"/>
      <c r="G46" s="60"/>
      <c r="H46" s="60"/>
      <c r="I46" s="60"/>
      <c r="J46" s="60"/>
      <c r="K46" s="60"/>
      <c r="L46" s="60"/>
      <c r="M46" s="60"/>
      <c r="N46" s="60"/>
    </row>
    <row r="47" spans="1:14" x14ac:dyDescent="0.35">
      <c r="A47" s="15"/>
      <c r="B47" s="30" t="s">
        <v>25</v>
      </c>
      <c r="C47" s="31">
        <f>SUM(C2:C45)</f>
        <v>15</v>
      </c>
      <c r="D47" s="48">
        <f>SUM(D2:D45)</f>
        <v>15</v>
      </c>
      <c r="G47" s="60"/>
      <c r="H47" s="60"/>
      <c r="I47" s="60"/>
      <c r="J47" s="60"/>
      <c r="K47" s="60"/>
      <c r="L47" s="60"/>
      <c r="M47" s="60"/>
      <c r="N47" s="60">
        <f>SUM(N2:N46)</f>
        <v>0</v>
      </c>
    </row>
    <row r="49" spans="1:7" ht="15" thickBot="1" x14ac:dyDescent="0.4">
      <c r="A49" s="13" t="s">
        <v>93</v>
      </c>
      <c r="B49" s="13"/>
      <c r="C49" s="14"/>
    </row>
    <row r="50" spans="1:7" ht="23.5" x14ac:dyDescent="0.55000000000000004">
      <c r="B50" s="173"/>
      <c r="C50" s="174"/>
      <c r="D50" s="174"/>
      <c r="E50" s="174"/>
      <c r="F50" s="174"/>
      <c r="G50" s="175"/>
    </row>
    <row r="51" spans="1:7" x14ac:dyDescent="0.35">
      <c r="B51" s="176"/>
      <c r="G51" s="177"/>
    </row>
    <row r="52" spans="1:7" x14ac:dyDescent="0.35">
      <c r="B52" s="178"/>
      <c r="G52" s="177"/>
    </row>
    <row r="53" spans="1:7" ht="15" thickBot="1" x14ac:dyDescent="0.4">
      <c r="B53" s="179"/>
      <c r="C53" s="180"/>
      <c r="D53" s="180"/>
      <c r="E53" s="180"/>
      <c r="F53" s="180"/>
      <c r="G53" s="181"/>
    </row>
    <row r="54" spans="1:7" x14ac:dyDescent="0.35">
      <c r="A54" s="13"/>
      <c r="B54" s="13"/>
    </row>
    <row r="55" spans="1:7" x14ac:dyDescent="0.35">
      <c r="A55" s="13"/>
      <c r="B55" s="13"/>
    </row>
    <row r="56" spans="1:7" x14ac:dyDescent="0.35">
      <c r="A56" s="13"/>
      <c r="B56" s="13"/>
    </row>
  </sheetData>
  <mergeCells count="12">
    <mergeCell ref="A36:A45"/>
    <mergeCell ref="A32:A35"/>
    <mergeCell ref="A17:A19"/>
    <mergeCell ref="A20:A22"/>
    <mergeCell ref="A23:A25"/>
    <mergeCell ref="A26:A28"/>
    <mergeCell ref="A29:A31"/>
    <mergeCell ref="A2:A4"/>
    <mergeCell ref="A5:A7"/>
    <mergeCell ref="A8:A10"/>
    <mergeCell ref="A11:A13"/>
    <mergeCell ref="A14:A1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4C68C-74C9-4108-AD3D-48BB99E694F3}">
  <dimension ref="A1:N56"/>
  <sheetViews>
    <sheetView zoomScale="70" zoomScaleNormal="70" workbookViewId="0">
      <selection activeCell="E2" sqref="E2:E45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7" max="7" width="14.6328125" customWidth="1"/>
    <col min="8" max="8" width="9" bestFit="1" customWidth="1"/>
    <col min="9" max="9" width="11.81640625" bestFit="1" customWidth="1"/>
    <col min="10" max="10" width="9" bestFit="1" customWidth="1"/>
    <col min="11" max="11" width="11.36328125" bestFit="1" customWidth="1"/>
    <col min="12" max="12" width="9" bestFit="1" customWidth="1"/>
    <col min="13" max="13" width="11.36328125" bestFit="1" customWidth="1"/>
    <col min="14" max="14" width="13" bestFit="1" customWidth="1"/>
  </cols>
  <sheetData>
    <row r="1" spans="1:14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79" t="s">
        <v>103</v>
      </c>
      <c r="H1" s="80" t="s">
        <v>100</v>
      </c>
      <c r="I1" s="80" t="s">
        <v>104</v>
      </c>
      <c r="J1" s="80" t="s">
        <v>101</v>
      </c>
      <c r="K1" s="80" t="s">
        <v>104</v>
      </c>
      <c r="L1" s="80" t="s">
        <v>102</v>
      </c>
      <c r="M1" s="80" t="s">
        <v>104</v>
      </c>
      <c r="N1" s="81" t="s">
        <v>25</v>
      </c>
    </row>
    <row r="2" spans="1:14" ht="14" customHeight="1" x14ac:dyDescent="0.35">
      <c r="A2" s="195" t="s">
        <v>86</v>
      </c>
      <c r="B2" s="22" t="s">
        <v>67</v>
      </c>
      <c r="C2" s="121"/>
      <c r="D2" s="44"/>
      <c r="E2" s="82"/>
      <c r="F2" s="107">
        <f>'Component Service Cost'!C14</f>
        <v>14</v>
      </c>
      <c r="G2" s="130">
        <f>F2/6</f>
        <v>2.3333333333333335</v>
      </c>
      <c r="H2" s="130">
        <f>G2*40</f>
        <v>93.333333333333343</v>
      </c>
      <c r="I2" s="130">
        <f>E2*H2</f>
        <v>0</v>
      </c>
      <c r="J2" s="130">
        <f>G2*10</f>
        <v>23.333333333333336</v>
      </c>
      <c r="K2" s="130">
        <f>(E2*1.5)*J2</f>
        <v>0</v>
      </c>
      <c r="L2" s="130">
        <f>G2*10</f>
        <v>23.333333333333336</v>
      </c>
      <c r="M2" s="130">
        <f>(E2*2)*L2</f>
        <v>0</v>
      </c>
      <c r="N2" s="131">
        <f>(I2+K2+M2)*D2</f>
        <v>0</v>
      </c>
    </row>
    <row r="3" spans="1:14" ht="15.65" customHeight="1" x14ac:dyDescent="0.35">
      <c r="A3" s="196"/>
      <c r="B3" s="23" t="s">
        <v>68</v>
      </c>
      <c r="C3" s="120"/>
      <c r="D3" s="45"/>
      <c r="E3" s="83"/>
      <c r="F3" s="108">
        <f>F2</f>
        <v>14</v>
      </c>
      <c r="G3" s="132">
        <f>F3/6</f>
        <v>2.3333333333333335</v>
      </c>
      <c r="H3" s="132">
        <f>G3*40</f>
        <v>93.333333333333343</v>
      </c>
      <c r="I3" s="132">
        <f>E3*H3</f>
        <v>0</v>
      </c>
      <c r="J3" s="132">
        <f>G3*10</f>
        <v>23.333333333333336</v>
      </c>
      <c r="K3" s="132">
        <f>(E3*1.5)*J3</f>
        <v>0</v>
      </c>
      <c r="L3" s="132">
        <f>G3*10</f>
        <v>23.333333333333336</v>
      </c>
      <c r="M3" s="132">
        <f>(E3*2)*L3</f>
        <v>0</v>
      </c>
      <c r="N3" s="133">
        <f>(I3+K3+M3)*D3</f>
        <v>0</v>
      </c>
    </row>
    <row r="4" spans="1:14" ht="14.75" customHeight="1" thickBot="1" x14ac:dyDescent="0.4">
      <c r="A4" s="197"/>
      <c r="B4" s="21" t="s">
        <v>53</v>
      </c>
      <c r="C4" s="122"/>
      <c r="D4" s="46"/>
      <c r="E4" s="84"/>
      <c r="F4" s="108">
        <f>F3</f>
        <v>14</v>
      </c>
      <c r="G4" s="134">
        <f t="shared" ref="G4:G45" si="0">F4/6</f>
        <v>2.3333333333333335</v>
      </c>
      <c r="H4" s="134">
        <f t="shared" ref="H4:H45" si="1">G4*40</f>
        <v>93.333333333333343</v>
      </c>
      <c r="I4" s="134">
        <f t="shared" ref="I4:I45" si="2">E4*H4</f>
        <v>0</v>
      </c>
      <c r="J4" s="134">
        <f t="shared" ref="J4:J45" si="3">G4*10</f>
        <v>23.333333333333336</v>
      </c>
      <c r="K4" s="134">
        <f t="shared" ref="K4:K45" si="4">(E4*1.5)*J4</f>
        <v>0</v>
      </c>
      <c r="L4" s="134">
        <f t="shared" ref="L4:L45" si="5">G4*10</f>
        <v>23.333333333333336</v>
      </c>
      <c r="M4" s="134">
        <f t="shared" ref="M4:M45" si="6">(E4*2)*L4</f>
        <v>0</v>
      </c>
      <c r="N4" s="135">
        <f t="shared" ref="N4:N45" si="7">(I4+K4+M4)*D4</f>
        <v>0</v>
      </c>
    </row>
    <row r="5" spans="1:14" x14ac:dyDescent="0.35">
      <c r="A5" s="207" t="s">
        <v>69</v>
      </c>
      <c r="B5" s="22" t="s">
        <v>67</v>
      </c>
      <c r="C5" s="35">
        <v>1</v>
      </c>
      <c r="D5" s="44">
        <v>1</v>
      </c>
      <c r="E5" s="82"/>
      <c r="F5" s="113">
        <v>7</v>
      </c>
      <c r="G5" s="130">
        <f t="shared" si="0"/>
        <v>1.1666666666666667</v>
      </c>
      <c r="H5" s="130">
        <f t="shared" si="1"/>
        <v>46.666666666666671</v>
      </c>
      <c r="I5" s="130">
        <f t="shared" si="2"/>
        <v>0</v>
      </c>
      <c r="J5" s="130">
        <f t="shared" si="3"/>
        <v>11.666666666666668</v>
      </c>
      <c r="K5" s="130">
        <f t="shared" si="4"/>
        <v>0</v>
      </c>
      <c r="L5" s="130">
        <f t="shared" si="5"/>
        <v>11.666666666666668</v>
      </c>
      <c r="M5" s="130">
        <f t="shared" si="6"/>
        <v>0</v>
      </c>
      <c r="N5" s="131">
        <f t="shared" si="7"/>
        <v>0</v>
      </c>
    </row>
    <row r="6" spans="1:14" x14ac:dyDescent="0.35">
      <c r="A6" s="196"/>
      <c r="B6" s="23" t="s">
        <v>68</v>
      </c>
      <c r="C6" s="36">
        <v>1</v>
      </c>
      <c r="D6" s="45">
        <v>1</v>
      </c>
      <c r="E6" s="83"/>
      <c r="F6" s="114">
        <v>7</v>
      </c>
      <c r="G6" s="132">
        <f t="shared" si="0"/>
        <v>1.1666666666666667</v>
      </c>
      <c r="H6" s="132">
        <f t="shared" si="1"/>
        <v>46.666666666666671</v>
      </c>
      <c r="I6" s="132">
        <f t="shared" si="2"/>
        <v>0</v>
      </c>
      <c r="J6" s="132">
        <f t="shared" si="3"/>
        <v>11.666666666666668</v>
      </c>
      <c r="K6" s="132">
        <f t="shared" si="4"/>
        <v>0</v>
      </c>
      <c r="L6" s="132">
        <f t="shared" si="5"/>
        <v>11.666666666666668</v>
      </c>
      <c r="M6" s="132">
        <f t="shared" si="6"/>
        <v>0</v>
      </c>
      <c r="N6" s="133">
        <f t="shared" si="7"/>
        <v>0</v>
      </c>
    </row>
    <row r="7" spans="1:14" ht="15" thickBot="1" x14ac:dyDescent="0.4">
      <c r="A7" s="197"/>
      <c r="B7" s="21" t="s">
        <v>53</v>
      </c>
      <c r="C7" s="37">
        <v>1</v>
      </c>
      <c r="D7" s="46">
        <v>1</v>
      </c>
      <c r="E7" s="84"/>
      <c r="F7" s="110">
        <v>7</v>
      </c>
      <c r="G7" s="134">
        <f t="shared" si="0"/>
        <v>1.1666666666666667</v>
      </c>
      <c r="H7" s="134">
        <f t="shared" si="1"/>
        <v>46.666666666666671</v>
      </c>
      <c r="I7" s="134">
        <f t="shared" si="2"/>
        <v>0</v>
      </c>
      <c r="J7" s="134">
        <f t="shared" si="3"/>
        <v>11.666666666666668</v>
      </c>
      <c r="K7" s="134">
        <f t="shared" si="4"/>
        <v>0</v>
      </c>
      <c r="L7" s="134">
        <f t="shared" si="5"/>
        <v>11.666666666666668</v>
      </c>
      <c r="M7" s="134">
        <f t="shared" si="6"/>
        <v>0</v>
      </c>
      <c r="N7" s="135">
        <f t="shared" si="7"/>
        <v>0</v>
      </c>
    </row>
    <row r="8" spans="1:14" x14ac:dyDescent="0.35">
      <c r="A8" s="207" t="s">
        <v>85</v>
      </c>
      <c r="B8" s="22" t="s">
        <v>67</v>
      </c>
      <c r="C8" s="35">
        <v>1</v>
      </c>
      <c r="D8" s="44">
        <v>1</v>
      </c>
      <c r="E8" s="82"/>
      <c r="F8" s="107">
        <f>F5</f>
        <v>7</v>
      </c>
      <c r="G8" s="130">
        <f t="shared" si="0"/>
        <v>1.1666666666666667</v>
      </c>
      <c r="H8" s="130">
        <f t="shared" si="1"/>
        <v>46.666666666666671</v>
      </c>
      <c r="I8" s="130">
        <f t="shared" si="2"/>
        <v>0</v>
      </c>
      <c r="J8" s="130">
        <f t="shared" si="3"/>
        <v>11.666666666666668</v>
      </c>
      <c r="K8" s="130">
        <f t="shared" si="4"/>
        <v>0</v>
      </c>
      <c r="L8" s="130">
        <f t="shared" si="5"/>
        <v>11.666666666666668</v>
      </c>
      <c r="M8" s="130">
        <f t="shared" si="6"/>
        <v>0</v>
      </c>
      <c r="N8" s="131">
        <f t="shared" si="7"/>
        <v>0</v>
      </c>
    </row>
    <row r="9" spans="1:14" x14ac:dyDescent="0.35">
      <c r="A9" s="196"/>
      <c r="B9" s="23" t="s">
        <v>68</v>
      </c>
      <c r="C9" s="36">
        <v>1</v>
      </c>
      <c r="D9" s="45">
        <v>1</v>
      </c>
      <c r="E9" s="83"/>
      <c r="F9" s="108">
        <f>F6</f>
        <v>7</v>
      </c>
      <c r="G9" s="132">
        <f t="shared" si="0"/>
        <v>1.1666666666666667</v>
      </c>
      <c r="H9" s="132">
        <f t="shared" si="1"/>
        <v>46.666666666666671</v>
      </c>
      <c r="I9" s="132">
        <f t="shared" si="2"/>
        <v>0</v>
      </c>
      <c r="J9" s="132">
        <f t="shared" si="3"/>
        <v>11.666666666666668</v>
      </c>
      <c r="K9" s="132">
        <f t="shared" si="4"/>
        <v>0</v>
      </c>
      <c r="L9" s="132">
        <f t="shared" si="5"/>
        <v>11.666666666666668</v>
      </c>
      <c r="M9" s="132">
        <f t="shared" si="6"/>
        <v>0</v>
      </c>
      <c r="N9" s="133">
        <f t="shared" si="7"/>
        <v>0</v>
      </c>
    </row>
    <row r="10" spans="1:14" ht="15" thickBot="1" x14ac:dyDescent="0.4">
      <c r="A10" s="197"/>
      <c r="B10" s="21" t="s">
        <v>53</v>
      </c>
      <c r="C10" s="37">
        <v>1</v>
      </c>
      <c r="D10" s="46">
        <v>1</v>
      </c>
      <c r="E10" s="84"/>
      <c r="F10" s="109">
        <f>F7</f>
        <v>7</v>
      </c>
      <c r="G10" s="134">
        <f t="shared" si="0"/>
        <v>1.1666666666666667</v>
      </c>
      <c r="H10" s="134">
        <f t="shared" si="1"/>
        <v>46.666666666666671</v>
      </c>
      <c r="I10" s="134">
        <f t="shared" si="2"/>
        <v>0</v>
      </c>
      <c r="J10" s="134">
        <f t="shared" si="3"/>
        <v>11.666666666666668</v>
      </c>
      <c r="K10" s="134">
        <f t="shared" si="4"/>
        <v>0</v>
      </c>
      <c r="L10" s="134">
        <f t="shared" si="5"/>
        <v>11.666666666666668</v>
      </c>
      <c r="M10" s="134">
        <f t="shared" si="6"/>
        <v>0</v>
      </c>
      <c r="N10" s="135">
        <f t="shared" si="7"/>
        <v>0</v>
      </c>
    </row>
    <row r="11" spans="1:14" x14ac:dyDescent="0.35">
      <c r="A11" s="195" t="s">
        <v>75</v>
      </c>
      <c r="B11" s="22" t="s">
        <v>67</v>
      </c>
      <c r="C11" s="35">
        <v>1</v>
      </c>
      <c r="D11" s="44">
        <v>1</v>
      </c>
      <c r="E11" s="82"/>
      <c r="F11" s="111">
        <v>2</v>
      </c>
      <c r="G11" s="130">
        <f t="shared" si="0"/>
        <v>0.33333333333333331</v>
      </c>
      <c r="H11" s="130">
        <f t="shared" si="1"/>
        <v>13.333333333333332</v>
      </c>
      <c r="I11" s="130">
        <f t="shared" si="2"/>
        <v>0</v>
      </c>
      <c r="J11" s="130">
        <f t="shared" si="3"/>
        <v>3.333333333333333</v>
      </c>
      <c r="K11" s="130">
        <f t="shared" si="4"/>
        <v>0</v>
      </c>
      <c r="L11" s="130">
        <f t="shared" si="5"/>
        <v>3.333333333333333</v>
      </c>
      <c r="M11" s="130">
        <f t="shared" si="6"/>
        <v>0</v>
      </c>
      <c r="N11" s="131">
        <f t="shared" si="7"/>
        <v>0</v>
      </c>
    </row>
    <row r="12" spans="1:14" x14ac:dyDescent="0.35">
      <c r="A12" s="196"/>
      <c r="B12" s="23" t="s">
        <v>68</v>
      </c>
      <c r="C12" s="36">
        <v>1</v>
      </c>
      <c r="D12" s="45">
        <v>1</v>
      </c>
      <c r="E12" s="83"/>
      <c r="F12" s="114">
        <v>2</v>
      </c>
      <c r="G12" s="132">
        <f t="shared" si="0"/>
        <v>0.33333333333333331</v>
      </c>
      <c r="H12" s="132">
        <f t="shared" si="1"/>
        <v>13.333333333333332</v>
      </c>
      <c r="I12" s="132">
        <f t="shared" si="2"/>
        <v>0</v>
      </c>
      <c r="J12" s="132">
        <f t="shared" si="3"/>
        <v>3.333333333333333</v>
      </c>
      <c r="K12" s="132">
        <f t="shared" si="4"/>
        <v>0</v>
      </c>
      <c r="L12" s="132">
        <f t="shared" si="5"/>
        <v>3.333333333333333</v>
      </c>
      <c r="M12" s="132">
        <f t="shared" si="6"/>
        <v>0</v>
      </c>
      <c r="N12" s="133">
        <f t="shared" si="7"/>
        <v>0</v>
      </c>
    </row>
    <row r="13" spans="1:14" ht="15" thickBot="1" x14ac:dyDescent="0.4">
      <c r="A13" s="197"/>
      <c r="B13" s="21" t="s">
        <v>53</v>
      </c>
      <c r="C13" s="37">
        <v>1</v>
      </c>
      <c r="D13" s="46">
        <v>1</v>
      </c>
      <c r="E13" s="84"/>
      <c r="F13" s="115">
        <v>2</v>
      </c>
      <c r="G13" s="134">
        <f t="shared" si="0"/>
        <v>0.33333333333333331</v>
      </c>
      <c r="H13" s="134">
        <f t="shared" si="1"/>
        <v>13.333333333333332</v>
      </c>
      <c r="I13" s="134">
        <f t="shared" si="2"/>
        <v>0</v>
      </c>
      <c r="J13" s="134">
        <f t="shared" si="3"/>
        <v>3.333333333333333</v>
      </c>
      <c r="K13" s="134">
        <f t="shared" si="4"/>
        <v>0</v>
      </c>
      <c r="L13" s="134">
        <f t="shared" si="5"/>
        <v>3.333333333333333</v>
      </c>
      <c r="M13" s="134">
        <f t="shared" si="6"/>
        <v>0</v>
      </c>
      <c r="N13" s="135">
        <f t="shared" si="7"/>
        <v>0</v>
      </c>
    </row>
    <row r="14" spans="1:14" x14ac:dyDescent="0.35">
      <c r="A14" s="195" t="s">
        <v>74</v>
      </c>
      <c r="B14" s="22" t="s">
        <v>67</v>
      </c>
      <c r="C14" s="121"/>
      <c r="D14" s="44"/>
      <c r="E14" s="82"/>
      <c r="F14" s="111">
        <f t="shared" ref="F14:F30" si="8">F11</f>
        <v>2</v>
      </c>
      <c r="G14" s="130">
        <f t="shared" si="0"/>
        <v>0.33333333333333331</v>
      </c>
      <c r="H14" s="130">
        <f t="shared" si="1"/>
        <v>13.333333333333332</v>
      </c>
      <c r="I14" s="130">
        <f t="shared" si="2"/>
        <v>0</v>
      </c>
      <c r="J14" s="130">
        <f t="shared" si="3"/>
        <v>3.333333333333333</v>
      </c>
      <c r="K14" s="130">
        <f t="shared" si="4"/>
        <v>0</v>
      </c>
      <c r="L14" s="130">
        <f t="shared" si="5"/>
        <v>3.333333333333333</v>
      </c>
      <c r="M14" s="130">
        <f t="shared" si="6"/>
        <v>0</v>
      </c>
      <c r="N14" s="131">
        <f t="shared" si="7"/>
        <v>0</v>
      </c>
    </row>
    <row r="15" spans="1:14" x14ac:dyDescent="0.35">
      <c r="A15" s="196"/>
      <c r="B15" s="23" t="s">
        <v>68</v>
      </c>
      <c r="C15" s="120"/>
      <c r="D15" s="45"/>
      <c r="E15" s="83"/>
      <c r="F15" s="114">
        <f t="shared" si="8"/>
        <v>2</v>
      </c>
      <c r="G15" s="132">
        <f t="shared" si="0"/>
        <v>0.33333333333333331</v>
      </c>
      <c r="H15" s="132">
        <f t="shared" si="1"/>
        <v>13.333333333333332</v>
      </c>
      <c r="I15" s="132">
        <f t="shared" si="2"/>
        <v>0</v>
      </c>
      <c r="J15" s="132">
        <f t="shared" si="3"/>
        <v>3.333333333333333</v>
      </c>
      <c r="K15" s="132">
        <f t="shared" si="4"/>
        <v>0</v>
      </c>
      <c r="L15" s="132">
        <f t="shared" si="5"/>
        <v>3.333333333333333</v>
      </c>
      <c r="M15" s="132">
        <f t="shared" si="6"/>
        <v>0</v>
      </c>
      <c r="N15" s="133">
        <f t="shared" si="7"/>
        <v>0</v>
      </c>
    </row>
    <row r="16" spans="1:14" ht="15" thickBot="1" x14ac:dyDescent="0.4">
      <c r="A16" s="197"/>
      <c r="B16" s="21" t="s">
        <v>53</v>
      </c>
      <c r="C16" s="122"/>
      <c r="D16" s="46"/>
      <c r="E16" s="84"/>
      <c r="F16" s="115">
        <f t="shared" si="8"/>
        <v>2</v>
      </c>
      <c r="G16" s="134">
        <f t="shared" si="0"/>
        <v>0.33333333333333331</v>
      </c>
      <c r="H16" s="134">
        <f t="shared" si="1"/>
        <v>13.333333333333332</v>
      </c>
      <c r="I16" s="134">
        <f t="shared" si="2"/>
        <v>0</v>
      </c>
      <c r="J16" s="134">
        <f t="shared" si="3"/>
        <v>3.333333333333333</v>
      </c>
      <c r="K16" s="134">
        <f t="shared" si="4"/>
        <v>0</v>
      </c>
      <c r="L16" s="134">
        <f t="shared" si="5"/>
        <v>3.333333333333333</v>
      </c>
      <c r="M16" s="134">
        <f t="shared" si="6"/>
        <v>0</v>
      </c>
      <c r="N16" s="135">
        <f t="shared" si="7"/>
        <v>0</v>
      </c>
    </row>
    <row r="17" spans="1:14" x14ac:dyDescent="0.35">
      <c r="A17" s="195" t="s">
        <v>72</v>
      </c>
      <c r="B17" s="22" t="s">
        <v>67</v>
      </c>
      <c r="C17" s="121"/>
      <c r="D17" s="44"/>
      <c r="E17" s="82"/>
      <c r="F17" s="111">
        <f t="shared" si="8"/>
        <v>2</v>
      </c>
      <c r="G17" s="130">
        <f t="shared" si="0"/>
        <v>0.33333333333333331</v>
      </c>
      <c r="H17" s="130">
        <f t="shared" si="1"/>
        <v>13.333333333333332</v>
      </c>
      <c r="I17" s="130">
        <f t="shared" si="2"/>
        <v>0</v>
      </c>
      <c r="J17" s="130">
        <f t="shared" si="3"/>
        <v>3.333333333333333</v>
      </c>
      <c r="K17" s="130">
        <f t="shared" si="4"/>
        <v>0</v>
      </c>
      <c r="L17" s="130">
        <f t="shared" si="5"/>
        <v>3.333333333333333</v>
      </c>
      <c r="M17" s="130">
        <f t="shared" si="6"/>
        <v>0</v>
      </c>
      <c r="N17" s="131">
        <f t="shared" si="7"/>
        <v>0</v>
      </c>
    </row>
    <row r="18" spans="1:14" x14ac:dyDescent="0.35">
      <c r="A18" s="196"/>
      <c r="B18" s="23" t="s">
        <v>68</v>
      </c>
      <c r="C18" s="120"/>
      <c r="D18" s="45"/>
      <c r="E18" s="83"/>
      <c r="F18" s="114">
        <f t="shared" si="8"/>
        <v>2</v>
      </c>
      <c r="G18" s="132">
        <f t="shared" si="0"/>
        <v>0.33333333333333331</v>
      </c>
      <c r="H18" s="132">
        <f t="shared" si="1"/>
        <v>13.333333333333332</v>
      </c>
      <c r="I18" s="132">
        <f t="shared" si="2"/>
        <v>0</v>
      </c>
      <c r="J18" s="132">
        <f t="shared" si="3"/>
        <v>3.333333333333333</v>
      </c>
      <c r="K18" s="132">
        <f t="shared" si="4"/>
        <v>0</v>
      </c>
      <c r="L18" s="132">
        <f t="shared" si="5"/>
        <v>3.333333333333333</v>
      </c>
      <c r="M18" s="132">
        <f t="shared" si="6"/>
        <v>0</v>
      </c>
      <c r="N18" s="133">
        <f t="shared" si="7"/>
        <v>0</v>
      </c>
    </row>
    <row r="19" spans="1:14" ht="15" thickBot="1" x14ac:dyDescent="0.4">
      <c r="A19" s="197"/>
      <c r="B19" s="21" t="s">
        <v>53</v>
      </c>
      <c r="C19" s="122"/>
      <c r="D19" s="46"/>
      <c r="E19" s="84"/>
      <c r="F19" s="115">
        <f t="shared" si="8"/>
        <v>2</v>
      </c>
      <c r="G19" s="134">
        <f t="shared" si="0"/>
        <v>0.33333333333333331</v>
      </c>
      <c r="H19" s="134">
        <f t="shared" si="1"/>
        <v>13.333333333333332</v>
      </c>
      <c r="I19" s="134">
        <f t="shared" si="2"/>
        <v>0</v>
      </c>
      <c r="J19" s="134">
        <f t="shared" si="3"/>
        <v>3.333333333333333</v>
      </c>
      <c r="K19" s="134">
        <f t="shared" si="4"/>
        <v>0</v>
      </c>
      <c r="L19" s="134">
        <f t="shared" si="5"/>
        <v>3.333333333333333</v>
      </c>
      <c r="M19" s="134">
        <f t="shared" si="6"/>
        <v>0</v>
      </c>
      <c r="N19" s="135">
        <f t="shared" si="7"/>
        <v>0</v>
      </c>
    </row>
    <row r="20" spans="1:14" x14ac:dyDescent="0.35">
      <c r="A20" s="204" t="s">
        <v>73</v>
      </c>
      <c r="B20" s="22" t="s">
        <v>67</v>
      </c>
      <c r="C20" s="121"/>
      <c r="D20" s="44"/>
      <c r="E20" s="82"/>
      <c r="F20" s="111">
        <f t="shared" si="8"/>
        <v>2</v>
      </c>
      <c r="G20" s="130">
        <f t="shared" si="0"/>
        <v>0.33333333333333331</v>
      </c>
      <c r="H20" s="130">
        <f t="shared" si="1"/>
        <v>13.333333333333332</v>
      </c>
      <c r="I20" s="130">
        <f t="shared" si="2"/>
        <v>0</v>
      </c>
      <c r="J20" s="130">
        <f t="shared" si="3"/>
        <v>3.333333333333333</v>
      </c>
      <c r="K20" s="130">
        <f t="shared" si="4"/>
        <v>0</v>
      </c>
      <c r="L20" s="130">
        <f t="shared" si="5"/>
        <v>3.333333333333333</v>
      </c>
      <c r="M20" s="130">
        <f t="shared" si="6"/>
        <v>0</v>
      </c>
      <c r="N20" s="131">
        <f t="shared" si="7"/>
        <v>0</v>
      </c>
    </row>
    <row r="21" spans="1:14" x14ac:dyDescent="0.35">
      <c r="A21" s="205"/>
      <c r="B21" s="23" t="s">
        <v>68</v>
      </c>
      <c r="C21" s="120"/>
      <c r="D21" s="45"/>
      <c r="E21" s="83"/>
      <c r="F21" s="114">
        <f t="shared" si="8"/>
        <v>2</v>
      </c>
      <c r="G21" s="132">
        <f t="shared" si="0"/>
        <v>0.33333333333333331</v>
      </c>
      <c r="H21" s="132">
        <f t="shared" si="1"/>
        <v>13.333333333333332</v>
      </c>
      <c r="I21" s="132">
        <f t="shared" si="2"/>
        <v>0</v>
      </c>
      <c r="J21" s="132">
        <f t="shared" si="3"/>
        <v>3.333333333333333</v>
      </c>
      <c r="K21" s="132">
        <f t="shared" si="4"/>
        <v>0</v>
      </c>
      <c r="L21" s="132">
        <f t="shared" si="5"/>
        <v>3.333333333333333</v>
      </c>
      <c r="M21" s="132">
        <f t="shared" si="6"/>
        <v>0</v>
      </c>
      <c r="N21" s="133">
        <f t="shared" si="7"/>
        <v>0</v>
      </c>
    </row>
    <row r="22" spans="1:14" ht="15" thickBot="1" x14ac:dyDescent="0.4">
      <c r="A22" s="206"/>
      <c r="B22" s="21" t="s">
        <v>53</v>
      </c>
      <c r="C22" s="122"/>
      <c r="D22" s="46"/>
      <c r="E22" s="84"/>
      <c r="F22" s="115">
        <f t="shared" si="8"/>
        <v>2</v>
      </c>
      <c r="G22" s="134">
        <f t="shared" si="0"/>
        <v>0.33333333333333331</v>
      </c>
      <c r="H22" s="134">
        <f t="shared" si="1"/>
        <v>13.333333333333332</v>
      </c>
      <c r="I22" s="134">
        <f t="shared" si="2"/>
        <v>0</v>
      </c>
      <c r="J22" s="134">
        <f t="shared" si="3"/>
        <v>3.333333333333333</v>
      </c>
      <c r="K22" s="134">
        <f t="shared" si="4"/>
        <v>0</v>
      </c>
      <c r="L22" s="134">
        <f t="shared" si="5"/>
        <v>3.333333333333333</v>
      </c>
      <c r="M22" s="134">
        <f t="shared" si="6"/>
        <v>0</v>
      </c>
      <c r="N22" s="135">
        <f t="shared" si="7"/>
        <v>0</v>
      </c>
    </row>
    <row r="23" spans="1:14" x14ac:dyDescent="0.35">
      <c r="A23" s="204" t="s">
        <v>70</v>
      </c>
      <c r="B23" s="22" t="s">
        <v>71</v>
      </c>
      <c r="C23" s="35">
        <v>1</v>
      </c>
      <c r="D23" s="44">
        <v>1</v>
      </c>
      <c r="E23" s="85"/>
      <c r="F23" s="111">
        <v>3</v>
      </c>
      <c r="G23" s="136">
        <f t="shared" si="0"/>
        <v>0.5</v>
      </c>
      <c r="H23" s="136">
        <f t="shared" si="1"/>
        <v>20</v>
      </c>
      <c r="I23" s="136">
        <f t="shared" si="2"/>
        <v>0</v>
      </c>
      <c r="J23" s="136">
        <f t="shared" si="3"/>
        <v>5</v>
      </c>
      <c r="K23" s="136">
        <f t="shared" si="4"/>
        <v>0</v>
      </c>
      <c r="L23" s="136">
        <f t="shared" si="5"/>
        <v>5</v>
      </c>
      <c r="M23" s="136">
        <f t="shared" si="6"/>
        <v>0</v>
      </c>
      <c r="N23" s="136">
        <f t="shared" si="7"/>
        <v>0</v>
      </c>
    </row>
    <row r="24" spans="1:14" x14ac:dyDescent="0.35">
      <c r="A24" s="205"/>
      <c r="B24" s="119"/>
      <c r="C24" s="120"/>
      <c r="D24" s="45"/>
      <c r="E24" s="83"/>
      <c r="F24" s="114">
        <f t="shared" si="8"/>
        <v>2</v>
      </c>
      <c r="G24" s="132">
        <f t="shared" si="0"/>
        <v>0.33333333333333331</v>
      </c>
      <c r="H24" s="132">
        <f t="shared" si="1"/>
        <v>13.333333333333332</v>
      </c>
      <c r="I24" s="132">
        <f t="shared" si="2"/>
        <v>0</v>
      </c>
      <c r="J24" s="132">
        <f t="shared" si="3"/>
        <v>3.333333333333333</v>
      </c>
      <c r="K24" s="132">
        <f t="shared" si="4"/>
        <v>0</v>
      </c>
      <c r="L24" s="132">
        <f t="shared" si="5"/>
        <v>3.333333333333333</v>
      </c>
      <c r="M24" s="132">
        <f t="shared" si="6"/>
        <v>0</v>
      </c>
      <c r="N24" s="132">
        <f t="shared" si="7"/>
        <v>0</v>
      </c>
    </row>
    <row r="25" spans="1:14" ht="15" thickBot="1" x14ac:dyDescent="0.4">
      <c r="A25" s="206"/>
      <c r="B25" s="21" t="s">
        <v>53</v>
      </c>
      <c r="C25" s="37"/>
      <c r="D25" s="46"/>
      <c r="E25" s="86"/>
      <c r="F25" s="115">
        <f t="shared" si="8"/>
        <v>2</v>
      </c>
      <c r="G25" s="137">
        <f t="shared" si="0"/>
        <v>0.33333333333333331</v>
      </c>
      <c r="H25" s="137">
        <f t="shared" si="1"/>
        <v>13.333333333333332</v>
      </c>
      <c r="I25" s="137">
        <f t="shared" si="2"/>
        <v>0</v>
      </c>
      <c r="J25" s="137">
        <f t="shared" si="3"/>
        <v>3.333333333333333</v>
      </c>
      <c r="K25" s="137">
        <f t="shared" si="4"/>
        <v>0</v>
      </c>
      <c r="L25" s="137">
        <f t="shared" si="5"/>
        <v>3.333333333333333</v>
      </c>
      <c r="M25" s="137">
        <f t="shared" si="6"/>
        <v>0</v>
      </c>
      <c r="N25" s="137">
        <f t="shared" si="7"/>
        <v>0</v>
      </c>
    </row>
    <row r="26" spans="1:14" x14ac:dyDescent="0.35">
      <c r="A26" s="195" t="s">
        <v>87</v>
      </c>
      <c r="B26" s="22" t="s">
        <v>67</v>
      </c>
      <c r="C26" s="121"/>
      <c r="D26" s="44"/>
      <c r="E26" s="82"/>
      <c r="F26" s="111">
        <f t="shared" si="8"/>
        <v>3</v>
      </c>
      <c r="G26" s="130">
        <f t="shared" si="0"/>
        <v>0.5</v>
      </c>
      <c r="H26" s="130">
        <f t="shared" si="1"/>
        <v>20</v>
      </c>
      <c r="I26" s="130">
        <f t="shared" si="2"/>
        <v>0</v>
      </c>
      <c r="J26" s="130">
        <f t="shared" si="3"/>
        <v>5</v>
      </c>
      <c r="K26" s="130">
        <f t="shared" si="4"/>
        <v>0</v>
      </c>
      <c r="L26" s="130">
        <f t="shared" si="5"/>
        <v>5</v>
      </c>
      <c r="M26" s="130">
        <f t="shared" si="6"/>
        <v>0</v>
      </c>
      <c r="N26" s="131">
        <f t="shared" si="7"/>
        <v>0</v>
      </c>
    </row>
    <row r="27" spans="1:14" x14ac:dyDescent="0.35">
      <c r="A27" s="196"/>
      <c r="B27" s="23" t="s">
        <v>68</v>
      </c>
      <c r="C27" s="120"/>
      <c r="D27" s="45"/>
      <c r="E27" s="83"/>
      <c r="F27" s="114">
        <f t="shared" si="8"/>
        <v>2</v>
      </c>
      <c r="G27" s="132">
        <f t="shared" si="0"/>
        <v>0.33333333333333331</v>
      </c>
      <c r="H27" s="132">
        <f t="shared" si="1"/>
        <v>13.333333333333332</v>
      </c>
      <c r="I27" s="132">
        <f t="shared" si="2"/>
        <v>0</v>
      </c>
      <c r="J27" s="132">
        <f t="shared" si="3"/>
        <v>3.333333333333333</v>
      </c>
      <c r="K27" s="132">
        <f t="shared" si="4"/>
        <v>0</v>
      </c>
      <c r="L27" s="132">
        <f t="shared" si="5"/>
        <v>3.333333333333333</v>
      </c>
      <c r="M27" s="132">
        <f t="shared" si="6"/>
        <v>0</v>
      </c>
      <c r="N27" s="133">
        <f t="shared" si="7"/>
        <v>0</v>
      </c>
    </row>
    <row r="28" spans="1:14" ht="15" thickBot="1" x14ac:dyDescent="0.4">
      <c r="A28" s="208"/>
      <c r="B28" s="21" t="s">
        <v>53</v>
      </c>
      <c r="C28" s="122"/>
      <c r="D28" s="47"/>
      <c r="E28" s="84"/>
      <c r="F28" s="115">
        <f t="shared" si="8"/>
        <v>2</v>
      </c>
      <c r="G28" s="134">
        <f t="shared" si="0"/>
        <v>0.33333333333333331</v>
      </c>
      <c r="H28" s="134">
        <f t="shared" si="1"/>
        <v>13.333333333333332</v>
      </c>
      <c r="I28" s="134">
        <f t="shared" si="2"/>
        <v>0</v>
      </c>
      <c r="J28" s="134">
        <f t="shared" si="3"/>
        <v>3.333333333333333</v>
      </c>
      <c r="K28" s="134">
        <f t="shared" si="4"/>
        <v>0</v>
      </c>
      <c r="L28" s="134">
        <f t="shared" si="5"/>
        <v>3.333333333333333</v>
      </c>
      <c r="M28" s="134">
        <f t="shared" si="6"/>
        <v>0</v>
      </c>
      <c r="N28" s="135">
        <f t="shared" si="7"/>
        <v>0</v>
      </c>
    </row>
    <row r="29" spans="1:14" x14ac:dyDescent="0.35">
      <c r="A29" s="195" t="s">
        <v>74</v>
      </c>
      <c r="B29" s="19" t="s">
        <v>67</v>
      </c>
      <c r="C29" s="121"/>
      <c r="D29" s="44"/>
      <c r="E29" s="82"/>
      <c r="F29" s="111">
        <f t="shared" si="8"/>
        <v>3</v>
      </c>
      <c r="G29" s="130">
        <f t="shared" si="0"/>
        <v>0.5</v>
      </c>
      <c r="H29" s="130">
        <f t="shared" si="1"/>
        <v>20</v>
      </c>
      <c r="I29" s="130">
        <f t="shared" si="2"/>
        <v>0</v>
      </c>
      <c r="J29" s="130">
        <f t="shared" si="3"/>
        <v>5</v>
      </c>
      <c r="K29" s="130">
        <f t="shared" si="4"/>
        <v>0</v>
      </c>
      <c r="L29" s="130">
        <f t="shared" si="5"/>
        <v>5</v>
      </c>
      <c r="M29" s="130">
        <f t="shared" si="6"/>
        <v>0</v>
      </c>
      <c r="N29" s="131">
        <f t="shared" si="7"/>
        <v>0</v>
      </c>
    </row>
    <row r="30" spans="1:14" x14ac:dyDescent="0.35">
      <c r="A30" s="196"/>
      <c r="B30" s="20" t="s">
        <v>68</v>
      </c>
      <c r="C30" s="120"/>
      <c r="D30" s="45"/>
      <c r="E30" s="83"/>
      <c r="F30" s="114">
        <f t="shared" si="8"/>
        <v>2</v>
      </c>
      <c r="G30" s="132">
        <f t="shared" si="0"/>
        <v>0.33333333333333331</v>
      </c>
      <c r="H30" s="132">
        <f t="shared" si="1"/>
        <v>13.333333333333332</v>
      </c>
      <c r="I30" s="132">
        <f t="shared" si="2"/>
        <v>0</v>
      </c>
      <c r="J30" s="132">
        <f t="shared" si="3"/>
        <v>3.333333333333333</v>
      </c>
      <c r="K30" s="132">
        <f t="shared" si="4"/>
        <v>0</v>
      </c>
      <c r="L30" s="132">
        <f t="shared" si="5"/>
        <v>3.333333333333333</v>
      </c>
      <c r="M30" s="132">
        <f t="shared" si="6"/>
        <v>0</v>
      </c>
      <c r="N30" s="133">
        <f t="shared" si="7"/>
        <v>0</v>
      </c>
    </row>
    <row r="31" spans="1:14" ht="15" thickBot="1" x14ac:dyDescent="0.4">
      <c r="A31" s="197"/>
      <c r="B31" s="26" t="s">
        <v>53</v>
      </c>
      <c r="C31" s="122"/>
      <c r="D31" s="46"/>
      <c r="E31" s="84"/>
      <c r="F31" s="115">
        <f>F28</f>
        <v>2</v>
      </c>
      <c r="G31" s="134">
        <f t="shared" si="0"/>
        <v>0.33333333333333331</v>
      </c>
      <c r="H31" s="134">
        <f t="shared" si="1"/>
        <v>13.333333333333332</v>
      </c>
      <c r="I31" s="134">
        <f t="shared" si="2"/>
        <v>0</v>
      </c>
      <c r="J31" s="134">
        <f t="shared" si="3"/>
        <v>3.333333333333333</v>
      </c>
      <c r="K31" s="134">
        <f t="shared" si="4"/>
        <v>0</v>
      </c>
      <c r="L31" s="134">
        <f t="shared" si="5"/>
        <v>3.333333333333333</v>
      </c>
      <c r="M31" s="134">
        <f t="shared" si="6"/>
        <v>0</v>
      </c>
      <c r="N31" s="135">
        <f t="shared" si="7"/>
        <v>0</v>
      </c>
    </row>
    <row r="32" spans="1:14" ht="15" customHeight="1" x14ac:dyDescent="0.35">
      <c r="A32" s="201" t="s">
        <v>105</v>
      </c>
      <c r="B32" s="98" t="s">
        <v>107</v>
      </c>
      <c r="C32" s="123"/>
      <c r="D32" s="99"/>
      <c r="E32" s="94"/>
      <c r="F32" s="113">
        <f>F31</f>
        <v>2</v>
      </c>
      <c r="G32" s="130">
        <f t="shared" si="0"/>
        <v>0.33333333333333331</v>
      </c>
      <c r="H32" s="130">
        <f t="shared" si="1"/>
        <v>13.333333333333332</v>
      </c>
      <c r="I32" s="130">
        <f t="shared" si="2"/>
        <v>0</v>
      </c>
      <c r="J32" s="130">
        <f t="shared" si="3"/>
        <v>3.333333333333333</v>
      </c>
      <c r="K32" s="130">
        <f t="shared" si="4"/>
        <v>0</v>
      </c>
      <c r="L32" s="130">
        <f t="shared" si="5"/>
        <v>3.333333333333333</v>
      </c>
      <c r="M32" s="130">
        <f t="shared" si="6"/>
        <v>0</v>
      </c>
      <c r="N32" s="138">
        <f t="shared" si="7"/>
        <v>0</v>
      </c>
    </row>
    <row r="33" spans="1:14" x14ac:dyDescent="0.35">
      <c r="A33" s="202"/>
      <c r="B33" s="100" t="s">
        <v>108</v>
      </c>
      <c r="C33" s="124"/>
      <c r="D33" s="101"/>
      <c r="E33" s="95"/>
      <c r="F33" s="114">
        <f>F32</f>
        <v>2</v>
      </c>
      <c r="G33" s="132">
        <f t="shared" si="0"/>
        <v>0.33333333333333331</v>
      </c>
      <c r="H33" s="132">
        <f t="shared" si="1"/>
        <v>13.333333333333332</v>
      </c>
      <c r="I33" s="132">
        <f t="shared" si="2"/>
        <v>0</v>
      </c>
      <c r="J33" s="132">
        <f t="shared" si="3"/>
        <v>3.333333333333333</v>
      </c>
      <c r="K33" s="132">
        <f t="shared" si="4"/>
        <v>0</v>
      </c>
      <c r="L33" s="132">
        <f t="shared" si="5"/>
        <v>3.333333333333333</v>
      </c>
      <c r="M33" s="132">
        <f t="shared" si="6"/>
        <v>0</v>
      </c>
      <c r="N33" s="133">
        <f t="shared" si="7"/>
        <v>0</v>
      </c>
    </row>
    <row r="34" spans="1:14" x14ac:dyDescent="0.35">
      <c r="A34" s="202"/>
      <c r="B34" s="100" t="s">
        <v>106</v>
      </c>
      <c r="C34" s="124"/>
      <c r="D34" s="101"/>
      <c r="E34" s="83"/>
      <c r="F34" s="110">
        <f>F33</f>
        <v>2</v>
      </c>
      <c r="G34" s="132">
        <f t="shared" si="0"/>
        <v>0.33333333333333331</v>
      </c>
      <c r="H34" s="132">
        <f t="shared" si="1"/>
        <v>13.333333333333332</v>
      </c>
      <c r="I34" s="132">
        <f t="shared" si="2"/>
        <v>0</v>
      </c>
      <c r="J34" s="132">
        <f t="shared" si="3"/>
        <v>3.333333333333333</v>
      </c>
      <c r="K34" s="132">
        <f t="shared" si="4"/>
        <v>0</v>
      </c>
      <c r="L34" s="132">
        <f t="shared" si="5"/>
        <v>3.333333333333333</v>
      </c>
      <c r="M34" s="132">
        <f t="shared" si="6"/>
        <v>0</v>
      </c>
      <c r="N34" s="139">
        <f t="shared" si="7"/>
        <v>0</v>
      </c>
    </row>
    <row r="35" spans="1:14" ht="15" thickBot="1" x14ac:dyDescent="0.4">
      <c r="A35" s="203"/>
      <c r="B35" s="102" t="s">
        <v>109</v>
      </c>
      <c r="C35" s="125"/>
      <c r="D35" s="103"/>
      <c r="E35" s="97"/>
      <c r="F35" s="110">
        <f>F34</f>
        <v>2</v>
      </c>
      <c r="G35" s="140">
        <f t="shared" si="0"/>
        <v>0.33333333333333331</v>
      </c>
      <c r="H35" s="140">
        <f>G35*40</f>
        <v>13.333333333333332</v>
      </c>
      <c r="I35" s="140">
        <f t="shared" si="2"/>
        <v>0</v>
      </c>
      <c r="J35" s="140">
        <f t="shared" si="3"/>
        <v>3.333333333333333</v>
      </c>
      <c r="K35" s="140">
        <f t="shared" si="4"/>
        <v>0</v>
      </c>
      <c r="L35" s="140">
        <f t="shared" si="5"/>
        <v>3.333333333333333</v>
      </c>
      <c r="M35" s="140">
        <f t="shared" si="6"/>
        <v>0</v>
      </c>
      <c r="N35" s="141">
        <f t="shared" si="7"/>
        <v>0</v>
      </c>
    </row>
    <row r="36" spans="1:14" x14ac:dyDescent="0.35">
      <c r="A36" s="198" t="s">
        <v>76</v>
      </c>
      <c r="B36" s="27" t="s">
        <v>77</v>
      </c>
      <c r="C36" s="35">
        <v>1</v>
      </c>
      <c r="D36" s="44">
        <v>1</v>
      </c>
      <c r="E36" s="82"/>
      <c r="F36" s="107">
        <v>3</v>
      </c>
      <c r="G36" s="130">
        <f t="shared" si="0"/>
        <v>0.5</v>
      </c>
      <c r="H36" s="130">
        <f t="shared" si="1"/>
        <v>20</v>
      </c>
      <c r="I36" s="130">
        <f t="shared" si="2"/>
        <v>0</v>
      </c>
      <c r="J36" s="130">
        <f t="shared" si="3"/>
        <v>5</v>
      </c>
      <c r="K36" s="130">
        <f t="shared" si="4"/>
        <v>0</v>
      </c>
      <c r="L36" s="130">
        <f t="shared" si="5"/>
        <v>5</v>
      </c>
      <c r="M36" s="130">
        <f t="shared" si="6"/>
        <v>0</v>
      </c>
      <c r="N36" s="131">
        <f t="shared" si="7"/>
        <v>0</v>
      </c>
    </row>
    <row r="37" spans="1:14" x14ac:dyDescent="0.35">
      <c r="A37" s="199"/>
      <c r="B37" s="12" t="s">
        <v>78</v>
      </c>
      <c r="C37" s="36">
        <v>1</v>
      </c>
      <c r="D37" s="45">
        <v>1</v>
      </c>
      <c r="E37" s="83"/>
      <c r="F37" s="108">
        <f>F36</f>
        <v>3</v>
      </c>
      <c r="G37" s="132">
        <f t="shared" si="0"/>
        <v>0.5</v>
      </c>
      <c r="H37" s="132">
        <f t="shared" si="1"/>
        <v>20</v>
      </c>
      <c r="I37" s="132">
        <f t="shared" si="2"/>
        <v>0</v>
      </c>
      <c r="J37" s="132">
        <f t="shared" si="3"/>
        <v>5</v>
      </c>
      <c r="K37" s="132">
        <f t="shared" si="4"/>
        <v>0</v>
      </c>
      <c r="L37" s="132">
        <f t="shared" si="5"/>
        <v>5</v>
      </c>
      <c r="M37" s="132">
        <f t="shared" si="6"/>
        <v>0</v>
      </c>
      <c r="N37" s="133">
        <f t="shared" si="7"/>
        <v>0</v>
      </c>
    </row>
    <row r="38" spans="1:14" x14ac:dyDescent="0.35">
      <c r="A38" s="199"/>
      <c r="B38" s="12" t="s">
        <v>79</v>
      </c>
      <c r="C38" s="36">
        <v>1</v>
      </c>
      <c r="D38" s="45">
        <v>1</v>
      </c>
      <c r="E38" s="83"/>
      <c r="F38" s="108">
        <f t="shared" ref="F38:F44" si="9">F37</f>
        <v>3</v>
      </c>
      <c r="G38" s="132">
        <f t="shared" si="0"/>
        <v>0.5</v>
      </c>
      <c r="H38" s="132">
        <f t="shared" si="1"/>
        <v>20</v>
      </c>
      <c r="I38" s="132">
        <f t="shared" si="2"/>
        <v>0</v>
      </c>
      <c r="J38" s="132">
        <f t="shared" si="3"/>
        <v>5</v>
      </c>
      <c r="K38" s="132">
        <f t="shared" si="4"/>
        <v>0</v>
      </c>
      <c r="L38" s="132">
        <f t="shared" si="5"/>
        <v>5</v>
      </c>
      <c r="M38" s="132">
        <f t="shared" si="6"/>
        <v>0</v>
      </c>
      <c r="N38" s="133">
        <f t="shared" si="7"/>
        <v>0</v>
      </c>
    </row>
    <row r="39" spans="1:14" x14ac:dyDescent="0.35">
      <c r="A39" s="199"/>
      <c r="B39" s="12" t="s">
        <v>80</v>
      </c>
      <c r="C39" s="36"/>
      <c r="D39" s="45"/>
      <c r="E39" s="83"/>
      <c r="F39" s="108">
        <f t="shared" si="9"/>
        <v>3</v>
      </c>
      <c r="G39" s="132">
        <f t="shared" si="0"/>
        <v>0.5</v>
      </c>
      <c r="H39" s="132">
        <f t="shared" si="1"/>
        <v>20</v>
      </c>
      <c r="I39" s="132">
        <f t="shared" si="2"/>
        <v>0</v>
      </c>
      <c r="J39" s="132">
        <f t="shared" si="3"/>
        <v>5</v>
      </c>
      <c r="K39" s="132">
        <f t="shared" si="4"/>
        <v>0</v>
      </c>
      <c r="L39" s="132">
        <f t="shared" si="5"/>
        <v>5</v>
      </c>
      <c r="M39" s="132">
        <f t="shared" si="6"/>
        <v>0</v>
      </c>
      <c r="N39" s="133">
        <f t="shared" si="7"/>
        <v>0</v>
      </c>
    </row>
    <row r="40" spans="1:14" x14ac:dyDescent="0.35">
      <c r="A40" s="199"/>
      <c r="B40" s="12" t="s">
        <v>81</v>
      </c>
      <c r="C40" s="36">
        <v>1</v>
      </c>
      <c r="D40" s="45">
        <v>1</v>
      </c>
      <c r="E40" s="83"/>
      <c r="F40" s="108">
        <f t="shared" si="9"/>
        <v>3</v>
      </c>
      <c r="G40" s="132">
        <f t="shared" si="0"/>
        <v>0.5</v>
      </c>
      <c r="H40" s="132">
        <f t="shared" si="1"/>
        <v>20</v>
      </c>
      <c r="I40" s="132">
        <f t="shared" si="2"/>
        <v>0</v>
      </c>
      <c r="J40" s="132">
        <f t="shared" si="3"/>
        <v>5</v>
      </c>
      <c r="K40" s="132">
        <f t="shared" si="4"/>
        <v>0</v>
      </c>
      <c r="L40" s="132">
        <f t="shared" si="5"/>
        <v>5</v>
      </c>
      <c r="M40" s="132">
        <f t="shared" si="6"/>
        <v>0</v>
      </c>
      <c r="N40" s="133">
        <f t="shared" si="7"/>
        <v>0</v>
      </c>
    </row>
    <row r="41" spans="1:14" x14ac:dyDescent="0.35">
      <c r="A41" s="199"/>
      <c r="B41" s="12" t="s">
        <v>52</v>
      </c>
      <c r="C41" s="36">
        <v>1</v>
      </c>
      <c r="D41" s="45">
        <v>1</v>
      </c>
      <c r="E41" s="83"/>
      <c r="F41" s="108">
        <f t="shared" si="9"/>
        <v>3</v>
      </c>
      <c r="G41" s="132">
        <f t="shared" si="0"/>
        <v>0.5</v>
      </c>
      <c r="H41" s="132">
        <f t="shared" si="1"/>
        <v>20</v>
      </c>
      <c r="I41" s="132">
        <f t="shared" si="2"/>
        <v>0</v>
      </c>
      <c r="J41" s="132">
        <f t="shared" si="3"/>
        <v>5</v>
      </c>
      <c r="K41" s="132">
        <f t="shared" si="4"/>
        <v>0</v>
      </c>
      <c r="L41" s="132">
        <f t="shared" si="5"/>
        <v>5</v>
      </c>
      <c r="M41" s="132">
        <f t="shared" si="6"/>
        <v>0</v>
      </c>
      <c r="N41" s="133">
        <f t="shared" si="7"/>
        <v>0</v>
      </c>
    </row>
    <row r="42" spans="1:14" x14ac:dyDescent="0.35">
      <c r="A42" s="199"/>
      <c r="B42" s="12" t="s">
        <v>50</v>
      </c>
      <c r="C42" s="36">
        <v>1</v>
      </c>
      <c r="D42" s="45">
        <v>1</v>
      </c>
      <c r="E42" s="83"/>
      <c r="F42" s="108">
        <f t="shared" si="9"/>
        <v>3</v>
      </c>
      <c r="G42" s="132">
        <f t="shared" si="0"/>
        <v>0.5</v>
      </c>
      <c r="H42" s="132">
        <f t="shared" si="1"/>
        <v>20</v>
      </c>
      <c r="I42" s="132">
        <f t="shared" si="2"/>
        <v>0</v>
      </c>
      <c r="J42" s="132">
        <f t="shared" si="3"/>
        <v>5</v>
      </c>
      <c r="K42" s="132">
        <f t="shared" si="4"/>
        <v>0</v>
      </c>
      <c r="L42" s="132">
        <f t="shared" si="5"/>
        <v>5</v>
      </c>
      <c r="M42" s="132">
        <f t="shared" si="6"/>
        <v>0</v>
      </c>
      <c r="N42" s="133">
        <f t="shared" si="7"/>
        <v>0</v>
      </c>
    </row>
    <row r="43" spans="1:14" x14ac:dyDescent="0.35">
      <c r="A43" s="199"/>
      <c r="B43" s="12" t="s">
        <v>82</v>
      </c>
      <c r="C43" s="36">
        <v>1</v>
      </c>
      <c r="D43" s="45">
        <v>1</v>
      </c>
      <c r="E43" s="83"/>
      <c r="F43" s="108">
        <f t="shared" si="9"/>
        <v>3</v>
      </c>
      <c r="G43" s="132">
        <f t="shared" si="0"/>
        <v>0.5</v>
      </c>
      <c r="H43" s="132">
        <f t="shared" si="1"/>
        <v>20</v>
      </c>
      <c r="I43" s="132">
        <f t="shared" si="2"/>
        <v>0</v>
      </c>
      <c r="J43" s="132">
        <f t="shared" si="3"/>
        <v>5</v>
      </c>
      <c r="K43" s="132">
        <f t="shared" si="4"/>
        <v>0</v>
      </c>
      <c r="L43" s="132">
        <f t="shared" si="5"/>
        <v>5</v>
      </c>
      <c r="M43" s="132">
        <f t="shared" si="6"/>
        <v>0</v>
      </c>
      <c r="N43" s="133">
        <f t="shared" si="7"/>
        <v>0</v>
      </c>
    </row>
    <row r="44" spans="1:14" x14ac:dyDescent="0.35">
      <c r="A44" s="199"/>
      <c r="B44" s="12" t="s">
        <v>83</v>
      </c>
      <c r="C44" s="36"/>
      <c r="D44" s="45"/>
      <c r="E44" s="83"/>
      <c r="F44" s="108">
        <f t="shared" si="9"/>
        <v>3</v>
      </c>
      <c r="G44" s="132">
        <f t="shared" si="0"/>
        <v>0.5</v>
      </c>
      <c r="H44" s="132">
        <f t="shared" si="1"/>
        <v>20</v>
      </c>
      <c r="I44" s="132">
        <f t="shared" si="2"/>
        <v>0</v>
      </c>
      <c r="J44" s="132">
        <f t="shared" si="3"/>
        <v>5</v>
      </c>
      <c r="K44" s="132">
        <f t="shared" si="4"/>
        <v>0</v>
      </c>
      <c r="L44" s="132">
        <f t="shared" si="5"/>
        <v>5</v>
      </c>
      <c r="M44" s="132">
        <f t="shared" si="6"/>
        <v>0</v>
      </c>
      <c r="N44" s="133">
        <f t="shared" si="7"/>
        <v>0</v>
      </c>
    </row>
    <row r="45" spans="1:14" ht="15" thickBot="1" x14ac:dyDescent="0.4">
      <c r="A45" s="200"/>
      <c r="B45" s="28" t="s">
        <v>84</v>
      </c>
      <c r="C45" s="37">
        <v>1</v>
      </c>
      <c r="D45" s="46">
        <v>1</v>
      </c>
      <c r="E45" s="84"/>
      <c r="F45" s="109">
        <f>F44</f>
        <v>3</v>
      </c>
      <c r="G45" s="134">
        <f t="shared" si="0"/>
        <v>0.5</v>
      </c>
      <c r="H45" s="134">
        <f t="shared" si="1"/>
        <v>20</v>
      </c>
      <c r="I45" s="134">
        <f t="shared" si="2"/>
        <v>0</v>
      </c>
      <c r="J45" s="134">
        <f t="shared" si="3"/>
        <v>5</v>
      </c>
      <c r="K45" s="134">
        <f t="shared" si="4"/>
        <v>0</v>
      </c>
      <c r="L45" s="134">
        <f t="shared" si="5"/>
        <v>5</v>
      </c>
      <c r="M45" s="134">
        <f t="shared" si="6"/>
        <v>0</v>
      </c>
      <c r="N45" s="135">
        <f t="shared" si="7"/>
        <v>0</v>
      </c>
    </row>
    <row r="46" spans="1:14" x14ac:dyDescent="0.35">
      <c r="A46" s="17"/>
      <c r="C46" s="18"/>
      <c r="G46" s="60"/>
      <c r="H46" s="60"/>
      <c r="I46" s="60"/>
      <c r="J46" s="60"/>
      <c r="K46" s="60"/>
      <c r="L46" s="60"/>
      <c r="M46" s="60"/>
      <c r="N46" s="60"/>
    </row>
    <row r="47" spans="1:14" x14ac:dyDescent="0.35">
      <c r="A47" s="15"/>
      <c r="B47" s="30" t="s">
        <v>25</v>
      </c>
      <c r="C47" s="31">
        <f>SUM(C2:C45)</f>
        <v>18</v>
      </c>
      <c r="D47" s="48">
        <f>SUM(D2:D45)</f>
        <v>18</v>
      </c>
      <c r="G47" s="60"/>
      <c r="H47" s="60"/>
      <c r="I47" s="60"/>
      <c r="J47" s="60"/>
      <c r="K47" s="60"/>
      <c r="L47" s="60"/>
      <c r="M47" s="60"/>
      <c r="N47" s="60">
        <f>SUM(N2:N46)</f>
        <v>0</v>
      </c>
    </row>
    <row r="49" spans="1:7" ht="15" thickBot="1" x14ac:dyDescent="0.4">
      <c r="A49" s="13" t="s">
        <v>93</v>
      </c>
      <c r="B49" s="13"/>
      <c r="C49" s="14"/>
    </row>
    <row r="50" spans="1:7" ht="23.5" x14ac:dyDescent="0.55000000000000004">
      <c r="B50" s="173"/>
      <c r="C50" s="174"/>
      <c r="D50" s="174"/>
      <c r="E50" s="174"/>
      <c r="F50" s="174"/>
      <c r="G50" s="175"/>
    </row>
    <row r="51" spans="1:7" x14ac:dyDescent="0.35">
      <c r="B51" s="176"/>
      <c r="G51" s="177"/>
    </row>
    <row r="52" spans="1:7" x14ac:dyDescent="0.35">
      <c r="B52" s="178"/>
      <c r="G52" s="177"/>
    </row>
    <row r="53" spans="1:7" ht="15" thickBot="1" x14ac:dyDescent="0.4">
      <c r="B53" s="179"/>
      <c r="C53" s="180"/>
      <c r="D53" s="180"/>
      <c r="E53" s="180"/>
      <c r="F53" s="180"/>
      <c r="G53" s="181"/>
    </row>
    <row r="54" spans="1:7" x14ac:dyDescent="0.35">
      <c r="A54" s="13"/>
      <c r="B54" s="13"/>
    </row>
    <row r="55" spans="1:7" x14ac:dyDescent="0.35">
      <c r="A55" s="13"/>
      <c r="B55" s="13"/>
    </row>
    <row r="56" spans="1:7" x14ac:dyDescent="0.35">
      <c r="A56" s="13"/>
      <c r="B56" s="13"/>
    </row>
  </sheetData>
  <mergeCells count="12">
    <mergeCell ref="A36:A45"/>
    <mergeCell ref="A32:A35"/>
    <mergeCell ref="A17:A19"/>
    <mergeCell ref="A20:A22"/>
    <mergeCell ref="A23:A25"/>
    <mergeCell ref="A26:A28"/>
    <mergeCell ref="A29:A31"/>
    <mergeCell ref="A2:A4"/>
    <mergeCell ref="A5:A7"/>
    <mergeCell ref="A8:A10"/>
    <mergeCell ref="A11:A13"/>
    <mergeCell ref="A14:A1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FD3AC-80D3-4ECD-BBA8-C45B51B7A6CF}">
  <dimension ref="A1:N56"/>
  <sheetViews>
    <sheetView zoomScale="70" zoomScaleNormal="70" workbookViewId="0">
      <selection activeCell="E2" sqref="E2:E45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7" max="7" width="14.6328125" customWidth="1"/>
    <col min="8" max="8" width="9" bestFit="1" customWidth="1"/>
    <col min="9" max="9" width="11.81640625" bestFit="1" customWidth="1"/>
    <col min="10" max="10" width="9" bestFit="1" customWidth="1"/>
    <col min="11" max="11" width="11.36328125" bestFit="1" customWidth="1"/>
    <col min="12" max="12" width="9" bestFit="1" customWidth="1"/>
    <col min="13" max="13" width="11.36328125" bestFit="1" customWidth="1"/>
    <col min="14" max="14" width="12.36328125" bestFit="1" customWidth="1"/>
  </cols>
  <sheetData>
    <row r="1" spans="1:14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79" t="s">
        <v>103</v>
      </c>
      <c r="H1" s="80" t="s">
        <v>100</v>
      </c>
      <c r="I1" s="80" t="s">
        <v>104</v>
      </c>
      <c r="J1" s="80" t="s">
        <v>101</v>
      </c>
      <c r="K1" s="80" t="s">
        <v>104</v>
      </c>
      <c r="L1" s="80" t="s">
        <v>102</v>
      </c>
      <c r="M1" s="80" t="s">
        <v>104</v>
      </c>
      <c r="N1" s="81" t="s">
        <v>25</v>
      </c>
    </row>
    <row r="2" spans="1:14" ht="14" customHeight="1" x14ac:dyDescent="0.35">
      <c r="A2" s="195" t="s">
        <v>86</v>
      </c>
      <c r="B2" s="22" t="s">
        <v>67</v>
      </c>
      <c r="C2" s="121"/>
      <c r="D2" s="44"/>
      <c r="E2" s="82"/>
      <c r="F2" s="107">
        <f>'Component Service Cost'!C15</f>
        <v>8</v>
      </c>
      <c r="G2" s="130">
        <f>F2/6</f>
        <v>1.3333333333333333</v>
      </c>
      <c r="H2" s="130">
        <f>G2*40</f>
        <v>53.333333333333329</v>
      </c>
      <c r="I2" s="130">
        <f>E2*H2</f>
        <v>0</v>
      </c>
      <c r="J2" s="130">
        <f>G2*10</f>
        <v>13.333333333333332</v>
      </c>
      <c r="K2" s="130">
        <f>(E2*1.5)*J2</f>
        <v>0</v>
      </c>
      <c r="L2" s="130">
        <f>G2*10</f>
        <v>13.333333333333332</v>
      </c>
      <c r="M2" s="130">
        <f>(E2*2)*L2</f>
        <v>0</v>
      </c>
      <c r="N2" s="131">
        <f>(I2+K2+M2)*D2</f>
        <v>0</v>
      </c>
    </row>
    <row r="3" spans="1:14" ht="15.65" customHeight="1" x14ac:dyDescent="0.35">
      <c r="A3" s="196"/>
      <c r="B3" s="23" t="s">
        <v>68</v>
      </c>
      <c r="C3" s="120"/>
      <c r="D3" s="45"/>
      <c r="E3" s="83"/>
      <c r="F3" s="108">
        <f>F2</f>
        <v>8</v>
      </c>
      <c r="G3" s="132">
        <f>F3/6</f>
        <v>1.3333333333333333</v>
      </c>
      <c r="H3" s="132">
        <f>G3*40</f>
        <v>53.333333333333329</v>
      </c>
      <c r="I3" s="132">
        <f>E3*H3</f>
        <v>0</v>
      </c>
      <c r="J3" s="132">
        <f>G3*10</f>
        <v>13.333333333333332</v>
      </c>
      <c r="K3" s="132">
        <f>(E3*1.5)*J3</f>
        <v>0</v>
      </c>
      <c r="L3" s="132">
        <f>G3*10</f>
        <v>13.333333333333332</v>
      </c>
      <c r="M3" s="132">
        <f>(E3*2)*L3</f>
        <v>0</v>
      </c>
      <c r="N3" s="133">
        <f>(I3+K3+M3)*D3</f>
        <v>0</v>
      </c>
    </row>
    <row r="4" spans="1:14" ht="14.75" customHeight="1" thickBot="1" x14ac:dyDescent="0.4">
      <c r="A4" s="197"/>
      <c r="B4" s="21" t="s">
        <v>53</v>
      </c>
      <c r="C4" s="122"/>
      <c r="D4" s="46"/>
      <c r="E4" s="84"/>
      <c r="F4" s="108">
        <f>F3</f>
        <v>8</v>
      </c>
      <c r="G4" s="134">
        <f t="shared" ref="G4:G45" si="0">F4/6</f>
        <v>1.3333333333333333</v>
      </c>
      <c r="H4" s="134">
        <f t="shared" ref="H4:H45" si="1">G4*40</f>
        <v>53.333333333333329</v>
      </c>
      <c r="I4" s="134">
        <f t="shared" ref="I4:I45" si="2">E4*H4</f>
        <v>0</v>
      </c>
      <c r="J4" s="134">
        <f t="shared" ref="J4:J45" si="3">G4*10</f>
        <v>13.333333333333332</v>
      </c>
      <c r="K4" s="134">
        <f t="shared" ref="K4:K45" si="4">(E4*1.5)*J4</f>
        <v>0</v>
      </c>
      <c r="L4" s="134">
        <f t="shared" ref="L4:L45" si="5">G4*10</f>
        <v>13.333333333333332</v>
      </c>
      <c r="M4" s="134">
        <f t="shared" ref="M4:M45" si="6">(E4*2)*L4</f>
        <v>0</v>
      </c>
      <c r="N4" s="135">
        <f t="shared" ref="N4:N45" si="7">(I4+K4+M4)*D4</f>
        <v>0</v>
      </c>
    </row>
    <row r="5" spans="1:14" x14ac:dyDescent="0.35">
      <c r="A5" s="207" t="s">
        <v>69</v>
      </c>
      <c r="B5" s="22" t="s">
        <v>67</v>
      </c>
      <c r="C5" s="35">
        <v>1</v>
      </c>
      <c r="D5" s="44">
        <v>1</v>
      </c>
      <c r="E5" s="82"/>
      <c r="F5" s="113">
        <f>F2</f>
        <v>8</v>
      </c>
      <c r="G5" s="130">
        <f t="shared" si="0"/>
        <v>1.3333333333333333</v>
      </c>
      <c r="H5" s="130">
        <f t="shared" si="1"/>
        <v>53.333333333333329</v>
      </c>
      <c r="I5" s="130">
        <f t="shared" si="2"/>
        <v>0</v>
      </c>
      <c r="J5" s="130">
        <f t="shared" si="3"/>
        <v>13.333333333333332</v>
      </c>
      <c r="K5" s="130">
        <f t="shared" si="4"/>
        <v>0</v>
      </c>
      <c r="L5" s="130">
        <f t="shared" si="5"/>
        <v>13.333333333333332</v>
      </c>
      <c r="M5" s="130">
        <f t="shared" si="6"/>
        <v>0</v>
      </c>
      <c r="N5" s="131">
        <f t="shared" si="7"/>
        <v>0</v>
      </c>
    </row>
    <row r="6" spans="1:14" x14ac:dyDescent="0.35">
      <c r="A6" s="196"/>
      <c r="B6" s="23" t="s">
        <v>68</v>
      </c>
      <c r="C6" s="36">
        <v>1</v>
      </c>
      <c r="D6" s="45">
        <v>1</v>
      </c>
      <c r="E6" s="83"/>
      <c r="F6" s="114">
        <f t="shared" ref="F6:F7" si="8">F3</f>
        <v>8</v>
      </c>
      <c r="G6" s="132">
        <f t="shared" si="0"/>
        <v>1.3333333333333333</v>
      </c>
      <c r="H6" s="132">
        <f t="shared" si="1"/>
        <v>53.333333333333329</v>
      </c>
      <c r="I6" s="132">
        <f t="shared" si="2"/>
        <v>0</v>
      </c>
      <c r="J6" s="132">
        <f t="shared" si="3"/>
        <v>13.333333333333332</v>
      </c>
      <c r="K6" s="132">
        <f t="shared" si="4"/>
        <v>0</v>
      </c>
      <c r="L6" s="132">
        <f t="shared" si="5"/>
        <v>13.333333333333332</v>
      </c>
      <c r="M6" s="132">
        <f t="shared" si="6"/>
        <v>0</v>
      </c>
      <c r="N6" s="133">
        <f t="shared" si="7"/>
        <v>0</v>
      </c>
    </row>
    <row r="7" spans="1:14" ht="15" thickBot="1" x14ac:dyDescent="0.4">
      <c r="A7" s="197"/>
      <c r="B7" s="21" t="s">
        <v>53</v>
      </c>
      <c r="C7" s="37">
        <v>1</v>
      </c>
      <c r="D7" s="46">
        <v>1</v>
      </c>
      <c r="E7" s="84"/>
      <c r="F7" s="110">
        <f t="shared" si="8"/>
        <v>8</v>
      </c>
      <c r="G7" s="134">
        <f t="shared" si="0"/>
        <v>1.3333333333333333</v>
      </c>
      <c r="H7" s="134">
        <f t="shared" si="1"/>
        <v>53.333333333333329</v>
      </c>
      <c r="I7" s="134">
        <f t="shared" si="2"/>
        <v>0</v>
      </c>
      <c r="J7" s="134">
        <f t="shared" si="3"/>
        <v>13.333333333333332</v>
      </c>
      <c r="K7" s="134">
        <f t="shared" si="4"/>
        <v>0</v>
      </c>
      <c r="L7" s="134">
        <f t="shared" si="5"/>
        <v>13.333333333333332</v>
      </c>
      <c r="M7" s="134">
        <f t="shared" si="6"/>
        <v>0</v>
      </c>
      <c r="N7" s="135">
        <f t="shared" si="7"/>
        <v>0</v>
      </c>
    </row>
    <row r="8" spans="1:14" x14ac:dyDescent="0.35">
      <c r="A8" s="207" t="s">
        <v>85</v>
      </c>
      <c r="B8" s="22" t="s">
        <v>67</v>
      </c>
      <c r="C8" s="35">
        <v>1</v>
      </c>
      <c r="D8" s="44">
        <v>1</v>
      </c>
      <c r="E8" s="82"/>
      <c r="F8" s="107">
        <f>F5</f>
        <v>8</v>
      </c>
      <c r="G8" s="130">
        <f t="shared" si="0"/>
        <v>1.3333333333333333</v>
      </c>
      <c r="H8" s="130">
        <f t="shared" si="1"/>
        <v>53.333333333333329</v>
      </c>
      <c r="I8" s="130">
        <f t="shared" si="2"/>
        <v>0</v>
      </c>
      <c r="J8" s="130">
        <f t="shared" si="3"/>
        <v>13.333333333333332</v>
      </c>
      <c r="K8" s="130">
        <f t="shared" si="4"/>
        <v>0</v>
      </c>
      <c r="L8" s="130">
        <f t="shared" si="5"/>
        <v>13.333333333333332</v>
      </c>
      <c r="M8" s="130">
        <f t="shared" si="6"/>
        <v>0</v>
      </c>
      <c r="N8" s="131">
        <f t="shared" si="7"/>
        <v>0</v>
      </c>
    </row>
    <row r="9" spans="1:14" x14ac:dyDescent="0.35">
      <c r="A9" s="196"/>
      <c r="B9" s="23" t="s">
        <v>68</v>
      </c>
      <c r="C9" s="36">
        <v>1</v>
      </c>
      <c r="D9" s="45">
        <v>1</v>
      </c>
      <c r="E9" s="83"/>
      <c r="F9" s="108">
        <f>F6</f>
        <v>8</v>
      </c>
      <c r="G9" s="132">
        <f t="shared" si="0"/>
        <v>1.3333333333333333</v>
      </c>
      <c r="H9" s="132">
        <f t="shared" si="1"/>
        <v>53.333333333333329</v>
      </c>
      <c r="I9" s="132">
        <f t="shared" si="2"/>
        <v>0</v>
      </c>
      <c r="J9" s="132">
        <f t="shared" si="3"/>
        <v>13.333333333333332</v>
      </c>
      <c r="K9" s="132">
        <f t="shared" si="4"/>
        <v>0</v>
      </c>
      <c r="L9" s="132">
        <f t="shared" si="5"/>
        <v>13.333333333333332</v>
      </c>
      <c r="M9" s="132">
        <f t="shared" si="6"/>
        <v>0</v>
      </c>
      <c r="N9" s="133">
        <f t="shared" si="7"/>
        <v>0</v>
      </c>
    </row>
    <row r="10" spans="1:14" ht="15" thickBot="1" x14ac:dyDescent="0.4">
      <c r="A10" s="197"/>
      <c r="B10" s="21" t="s">
        <v>53</v>
      </c>
      <c r="C10" s="37">
        <v>1</v>
      </c>
      <c r="D10" s="46">
        <v>1</v>
      </c>
      <c r="E10" s="84"/>
      <c r="F10" s="109">
        <f>F7</f>
        <v>8</v>
      </c>
      <c r="G10" s="134">
        <f t="shared" si="0"/>
        <v>1.3333333333333333</v>
      </c>
      <c r="H10" s="134">
        <f t="shared" si="1"/>
        <v>53.333333333333329</v>
      </c>
      <c r="I10" s="134">
        <f t="shared" si="2"/>
        <v>0</v>
      </c>
      <c r="J10" s="134">
        <f t="shared" si="3"/>
        <v>13.333333333333332</v>
      </c>
      <c r="K10" s="134">
        <f t="shared" si="4"/>
        <v>0</v>
      </c>
      <c r="L10" s="134">
        <f t="shared" si="5"/>
        <v>13.333333333333332</v>
      </c>
      <c r="M10" s="134">
        <f t="shared" si="6"/>
        <v>0</v>
      </c>
      <c r="N10" s="135">
        <f t="shared" si="7"/>
        <v>0</v>
      </c>
    </row>
    <row r="11" spans="1:14" x14ac:dyDescent="0.35">
      <c r="A11" s="195" t="s">
        <v>75</v>
      </c>
      <c r="B11" s="22" t="s">
        <v>67</v>
      </c>
      <c r="C11" s="35">
        <v>1</v>
      </c>
      <c r="D11" s="44">
        <v>1</v>
      </c>
      <c r="E11" s="82"/>
      <c r="F11" s="111">
        <f t="shared" ref="F11:F30" si="9">F8</f>
        <v>8</v>
      </c>
      <c r="G11" s="130">
        <f t="shared" si="0"/>
        <v>1.3333333333333333</v>
      </c>
      <c r="H11" s="130">
        <f t="shared" si="1"/>
        <v>53.333333333333329</v>
      </c>
      <c r="I11" s="130">
        <f t="shared" si="2"/>
        <v>0</v>
      </c>
      <c r="J11" s="130">
        <f t="shared" si="3"/>
        <v>13.333333333333332</v>
      </c>
      <c r="K11" s="130">
        <f t="shared" si="4"/>
        <v>0</v>
      </c>
      <c r="L11" s="130">
        <f t="shared" si="5"/>
        <v>13.333333333333332</v>
      </c>
      <c r="M11" s="130">
        <f t="shared" si="6"/>
        <v>0</v>
      </c>
      <c r="N11" s="131">
        <f t="shared" si="7"/>
        <v>0</v>
      </c>
    </row>
    <row r="12" spans="1:14" x14ac:dyDescent="0.35">
      <c r="A12" s="196"/>
      <c r="B12" s="23" t="s">
        <v>68</v>
      </c>
      <c r="C12" s="36">
        <v>1</v>
      </c>
      <c r="D12" s="45">
        <v>1</v>
      </c>
      <c r="E12" s="83"/>
      <c r="F12" s="114">
        <f t="shared" si="9"/>
        <v>8</v>
      </c>
      <c r="G12" s="132">
        <f t="shared" si="0"/>
        <v>1.3333333333333333</v>
      </c>
      <c r="H12" s="132">
        <f t="shared" si="1"/>
        <v>53.333333333333329</v>
      </c>
      <c r="I12" s="132">
        <f t="shared" si="2"/>
        <v>0</v>
      </c>
      <c r="J12" s="132">
        <f t="shared" si="3"/>
        <v>13.333333333333332</v>
      </c>
      <c r="K12" s="132">
        <f t="shared" si="4"/>
        <v>0</v>
      </c>
      <c r="L12" s="132">
        <f t="shared" si="5"/>
        <v>13.333333333333332</v>
      </c>
      <c r="M12" s="132">
        <f t="shared" si="6"/>
        <v>0</v>
      </c>
      <c r="N12" s="133">
        <f t="shared" si="7"/>
        <v>0</v>
      </c>
    </row>
    <row r="13" spans="1:14" ht="15" thickBot="1" x14ac:dyDescent="0.4">
      <c r="A13" s="197"/>
      <c r="B13" s="21" t="s">
        <v>53</v>
      </c>
      <c r="C13" s="37">
        <v>1</v>
      </c>
      <c r="D13" s="46">
        <v>1</v>
      </c>
      <c r="E13" s="84"/>
      <c r="F13" s="115">
        <f t="shared" si="9"/>
        <v>8</v>
      </c>
      <c r="G13" s="134">
        <f t="shared" si="0"/>
        <v>1.3333333333333333</v>
      </c>
      <c r="H13" s="134">
        <f t="shared" si="1"/>
        <v>53.333333333333329</v>
      </c>
      <c r="I13" s="134">
        <f t="shared" si="2"/>
        <v>0</v>
      </c>
      <c r="J13" s="134">
        <f t="shared" si="3"/>
        <v>13.333333333333332</v>
      </c>
      <c r="K13" s="134">
        <f t="shared" si="4"/>
        <v>0</v>
      </c>
      <c r="L13" s="134">
        <f t="shared" si="5"/>
        <v>13.333333333333332</v>
      </c>
      <c r="M13" s="134">
        <f t="shared" si="6"/>
        <v>0</v>
      </c>
      <c r="N13" s="135">
        <f t="shared" si="7"/>
        <v>0</v>
      </c>
    </row>
    <row r="14" spans="1:14" x14ac:dyDescent="0.35">
      <c r="A14" s="195" t="s">
        <v>74</v>
      </c>
      <c r="B14" s="22" t="s">
        <v>67</v>
      </c>
      <c r="C14" s="121"/>
      <c r="D14" s="44"/>
      <c r="E14" s="82"/>
      <c r="F14" s="111">
        <f t="shared" si="9"/>
        <v>8</v>
      </c>
      <c r="G14" s="130">
        <f t="shared" si="0"/>
        <v>1.3333333333333333</v>
      </c>
      <c r="H14" s="130">
        <f t="shared" si="1"/>
        <v>53.333333333333329</v>
      </c>
      <c r="I14" s="130">
        <f t="shared" si="2"/>
        <v>0</v>
      </c>
      <c r="J14" s="130">
        <f t="shared" si="3"/>
        <v>13.333333333333332</v>
      </c>
      <c r="K14" s="130">
        <f t="shared" si="4"/>
        <v>0</v>
      </c>
      <c r="L14" s="130">
        <f t="shared" si="5"/>
        <v>13.333333333333332</v>
      </c>
      <c r="M14" s="130">
        <f t="shared" si="6"/>
        <v>0</v>
      </c>
      <c r="N14" s="131">
        <f t="shared" si="7"/>
        <v>0</v>
      </c>
    </row>
    <row r="15" spans="1:14" x14ac:dyDescent="0.35">
      <c r="A15" s="196"/>
      <c r="B15" s="23" t="s">
        <v>68</v>
      </c>
      <c r="C15" s="120"/>
      <c r="D15" s="45"/>
      <c r="E15" s="83"/>
      <c r="F15" s="114">
        <f t="shared" si="9"/>
        <v>8</v>
      </c>
      <c r="G15" s="132">
        <f t="shared" si="0"/>
        <v>1.3333333333333333</v>
      </c>
      <c r="H15" s="132">
        <f t="shared" si="1"/>
        <v>53.333333333333329</v>
      </c>
      <c r="I15" s="132">
        <f t="shared" si="2"/>
        <v>0</v>
      </c>
      <c r="J15" s="132">
        <f t="shared" si="3"/>
        <v>13.333333333333332</v>
      </c>
      <c r="K15" s="132">
        <f t="shared" si="4"/>
        <v>0</v>
      </c>
      <c r="L15" s="132">
        <f t="shared" si="5"/>
        <v>13.333333333333332</v>
      </c>
      <c r="M15" s="132">
        <f t="shared" si="6"/>
        <v>0</v>
      </c>
      <c r="N15" s="133">
        <f t="shared" si="7"/>
        <v>0</v>
      </c>
    </row>
    <row r="16" spans="1:14" ht="15" thickBot="1" x14ac:dyDescent="0.4">
      <c r="A16" s="197"/>
      <c r="B16" s="21" t="s">
        <v>53</v>
      </c>
      <c r="C16" s="122"/>
      <c r="D16" s="46"/>
      <c r="E16" s="84"/>
      <c r="F16" s="115">
        <f t="shared" si="9"/>
        <v>8</v>
      </c>
      <c r="G16" s="134">
        <f t="shared" si="0"/>
        <v>1.3333333333333333</v>
      </c>
      <c r="H16" s="134">
        <f t="shared" si="1"/>
        <v>53.333333333333329</v>
      </c>
      <c r="I16" s="134">
        <f t="shared" si="2"/>
        <v>0</v>
      </c>
      <c r="J16" s="134">
        <f t="shared" si="3"/>
        <v>13.333333333333332</v>
      </c>
      <c r="K16" s="134">
        <f t="shared" si="4"/>
        <v>0</v>
      </c>
      <c r="L16" s="134">
        <f t="shared" si="5"/>
        <v>13.333333333333332</v>
      </c>
      <c r="M16" s="134">
        <f t="shared" si="6"/>
        <v>0</v>
      </c>
      <c r="N16" s="135">
        <f t="shared" si="7"/>
        <v>0</v>
      </c>
    </row>
    <row r="17" spans="1:14" x14ac:dyDescent="0.35">
      <c r="A17" s="195" t="s">
        <v>72</v>
      </c>
      <c r="B17" s="22" t="s">
        <v>67</v>
      </c>
      <c r="C17" s="121"/>
      <c r="D17" s="44"/>
      <c r="E17" s="82"/>
      <c r="F17" s="111">
        <f t="shared" si="9"/>
        <v>8</v>
      </c>
      <c r="G17" s="130">
        <f t="shared" si="0"/>
        <v>1.3333333333333333</v>
      </c>
      <c r="H17" s="130">
        <f t="shared" si="1"/>
        <v>53.333333333333329</v>
      </c>
      <c r="I17" s="130">
        <f t="shared" si="2"/>
        <v>0</v>
      </c>
      <c r="J17" s="130">
        <f t="shared" si="3"/>
        <v>13.333333333333332</v>
      </c>
      <c r="K17" s="130">
        <f t="shared" si="4"/>
        <v>0</v>
      </c>
      <c r="L17" s="130">
        <f t="shared" si="5"/>
        <v>13.333333333333332</v>
      </c>
      <c r="M17" s="130">
        <f t="shared" si="6"/>
        <v>0</v>
      </c>
      <c r="N17" s="131">
        <f t="shared" si="7"/>
        <v>0</v>
      </c>
    </row>
    <row r="18" spans="1:14" x14ac:dyDescent="0.35">
      <c r="A18" s="196"/>
      <c r="B18" s="23" t="s">
        <v>68</v>
      </c>
      <c r="C18" s="120"/>
      <c r="D18" s="45"/>
      <c r="E18" s="83"/>
      <c r="F18" s="114">
        <f t="shared" si="9"/>
        <v>8</v>
      </c>
      <c r="G18" s="132">
        <f t="shared" si="0"/>
        <v>1.3333333333333333</v>
      </c>
      <c r="H18" s="132">
        <f t="shared" si="1"/>
        <v>53.333333333333329</v>
      </c>
      <c r="I18" s="132">
        <f t="shared" si="2"/>
        <v>0</v>
      </c>
      <c r="J18" s="132">
        <f t="shared" si="3"/>
        <v>13.333333333333332</v>
      </c>
      <c r="K18" s="132">
        <f t="shared" si="4"/>
        <v>0</v>
      </c>
      <c r="L18" s="132">
        <f t="shared" si="5"/>
        <v>13.333333333333332</v>
      </c>
      <c r="M18" s="132">
        <f t="shared" si="6"/>
        <v>0</v>
      </c>
      <c r="N18" s="133">
        <f t="shared" si="7"/>
        <v>0</v>
      </c>
    </row>
    <row r="19" spans="1:14" ht="15" thickBot="1" x14ac:dyDescent="0.4">
      <c r="A19" s="197"/>
      <c r="B19" s="21" t="s">
        <v>53</v>
      </c>
      <c r="C19" s="122"/>
      <c r="D19" s="46"/>
      <c r="E19" s="84"/>
      <c r="F19" s="115">
        <f t="shared" si="9"/>
        <v>8</v>
      </c>
      <c r="G19" s="134">
        <f t="shared" si="0"/>
        <v>1.3333333333333333</v>
      </c>
      <c r="H19" s="134">
        <f t="shared" si="1"/>
        <v>53.333333333333329</v>
      </c>
      <c r="I19" s="134">
        <f t="shared" si="2"/>
        <v>0</v>
      </c>
      <c r="J19" s="134">
        <f t="shared" si="3"/>
        <v>13.333333333333332</v>
      </c>
      <c r="K19" s="134">
        <f t="shared" si="4"/>
        <v>0</v>
      </c>
      <c r="L19" s="134">
        <f t="shared" si="5"/>
        <v>13.333333333333332</v>
      </c>
      <c r="M19" s="134">
        <f t="shared" si="6"/>
        <v>0</v>
      </c>
      <c r="N19" s="135">
        <f t="shared" si="7"/>
        <v>0</v>
      </c>
    </row>
    <row r="20" spans="1:14" x14ac:dyDescent="0.35">
      <c r="A20" s="204" t="s">
        <v>73</v>
      </c>
      <c r="B20" s="22" t="s">
        <v>67</v>
      </c>
      <c r="C20" s="121"/>
      <c r="D20" s="44"/>
      <c r="E20" s="82"/>
      <c r="F20" s="111">
        <f t="shared" si="9"/>
        <v>8</v>
      </c>
      <c r="G20" s="130">
        <f t="shared" si="0"/>
        <v>1.3333333333333333</v>
      </c>
      <c r="H20" s="130">
        <f t="shared" si="1"/>
        <v>53.333333333333329</v>
      </c>
      <c r="I20" s="130">
        <f t="shared" si="2"/>
        <v>0</v>
      </c>
      <c r="J20" s="130">
        <f t="shared" si="3"/>
        <v>13.333333333333332</v>
      </c>
      <c r="K20" s="130">
        <f t="shared" si="4"/>
        <v>0</v>
      </c>
      <c r="L20" s="130">
        <f t="shared" si="5"/>
        <v>13.333333333333332</v>
      </c>
      <c r="M20" s="130">
        <f t="shared" si="6"/>
        <v>0</v>
      </c>
      <c r="N20" s="131">
        <f t="shared" si="7"/>
        <v>0</v>
      </c>
    </row>
    <row r="21" spans="1:14" x14ac:dyDescent="0.35">
      <c r="A21" s="205"/>
      <c r="B21" s="23" t="s">
        <v>68</v>
      </c>
      <c r="C21" s="120"/>
      <c r="D21" s="45"/>
      <c r="E21" s="83"/>
      <c r="F21" s="114">
        <f t="shared" si="9"/>
        <v>8</v>
      </c>
      <c r="G21" s="132">
        <f t="shared" si="0"/>
        <v>1.3333333333333333</v>
      </c>
      <c r="H21" s="132">
        <f t="shared" si="1"/>
        <v>53.333333333333329</v>
      </c>
      <c r="I21" s="132">
        <f t="shared" si="2"/>
        <v>0</v>
      </c>
      <c r="J21" s="132">
        <f t="shared" si="3"/>
        <v>13.333333333333332</v>
      </c>
      <c r="K21" s="132">
        <f t="shared" si="4"/>
        <v>0</v>
      </c>
      <c r="L21" s="132">
        <f t="shared" si="5"/>
        <v>13.333333333333332</v>
      </c>
      <c r="M21" s="132">
        <f t="shared" si="6"/>
        <v>0</v>
      </c>
      <c r="N21" s="133">
        <f t="shared" si="7"/>
        <v>0</v>
      </c>
    </row>
    <row r="22" spans="1:14" ht="15" thickBot="1" x14ac:dyDescent="0.4">
      <c r="A22" s="206"/>
      <c r="B22" s="21" t="s">
        <v>53</v>
      </c>
      <c r="C22" s="122"/>
      <c r="D22" s="46"/>
      <c r="E22" s="84"/>
      <c r="F22" s="115">
        <f t="shared" si="9"/>
        <v>8</v>
      </c>
      <c r="G22" s="134">
        <f t="shared" si="0"/>
        <v>1.3333333333333333</v>
      </c>
      <c r="H22" s="134">
        <f t="shared" si="1"/>
        <v>53.333333333333329</v>
      </c>
      <c r="I22" s="134">
        <f t="shared" si="2"/>
        <v>0</v>
      </c>
      <c r="J22" s="134">
        <f t="shared" si="3"/>
        <v>13.333333333333332</v>
      </c>
      <c r="K22" s="134">
        <f t="shared" si="4"/>
        <v>0</v>
      </c>
      <c r="L22" s="134">
        <f t="shared" si="5"/>
        <v>13.333333333333332</v>
      </c>
      <c r="M22" s="134">
        <f t="shared" si="6"/>
        <v>0</v>
      </c>
      <c r="N22" s="135">
        <f t="shared" si="7"/>
        <v>0</v>
      </c>
    </row>
    <row r="23" spans="1:14" x14ac:dyDescent="0.35">
      <c r="A23" s="204" t="s">
        <v>70</v>
      </c>
      <c r="B23" s="22" t="s">
        <v>71</v>
      </c>
      <c r="C23" s="35">
        <v>1</v>
      </c>
      <c r="D23" s="44">
        <v>1</v>
      </c>
      <c r="E23" s="85"/>
      <c r="F23" s="111">
        <f t="shared" si="9"/>
        <v>8</v>
      </c>
      <c r="G23" s="136">
        <f t="shared" si="0"/>
        <v>1.3333333333333333</v>
      </c>
      <c r="H23" s="136">
        <f t="shared" si="1"/>
        <v>53.333333333333329</v>
      </c>
      <c r="I23" s="136">
        <f t="shared" si="2"/>
        <v>0</v>
      </c>
      <c r="J23" s="136">
        <f t="shared" si="3"/>
        <v>13.333333333333332</v>
      </c>
      <c r="K23" s="136">
        <f t="shared" si="4"/>
        <v>0</v>
      </c>
      <c r="L23" s="136">
        <f t="shared" si="5"/>
        <v>13.333333333333332</v>
      </c>
      <c r="M23" s="136">
        <f t="shared" si="6"/>
        <v>0</v>
      </c>
      <c r="N23" s="136">
        <f t="shared" si="7"/>
        <v>0</v>
      </c>
    </row>
    <row r="24" spans="1:14" x14ac:dyDescent="0.35">
      <c r="A24" s="205"/>
      <c r="B24" s="119"/>
      <c r="C24" s="120"/>
      <c r="D24" s="45"/>
      <c r="E24" s="83"/>
      <c r="F24" s="114">
        <f t="shared" si="9"/>
        <v>8</v>
      </c>
      <c r="G24" s="132">
        <f t="shared" si="0"/>
        <v>1.3333333333333333</v>
      </c>
      <c r="H24" s="132">
        <f t="shared" si="1"/>
        <v>53.333333333333329</v>
      </c>
      <c r="I24" s="132">
        <f t="shared" si="2"/>
        <v>0</v>
      </c>
      <c r="J24" s="132">
        <f t="shared" si="3"/>
        <v>13.333333333333332</v>
      </c>
      <c r="K24" s="132">
        <f t="shared" si="4"/>
        <v>0</v>
      </c>
      <c r="L24" s="132">
        <f t="shared" si="5"/>
        <v>13.333333333333332</v>
      </c>
      <c r="M24" s="132">
        <f t="shared" si="6"/>
        <v>0</v>
      </c>
      <c r="N24" s="132">
        <f t="shared" si="7"/>
        <v>0</v>
      </c>
    </row>
    <row r="25" spans="1:14" ht="15" thickBot="1" x14ac:dyDescent="0.4">
      <c r="A25" s="206"/>
      <c r="B25" s="21" t="s">
        <v>53</v>
      </c>
      <c r="C25" s="37">
        <v>1</v>
      </c>
      <c r="D25" s="46">
        <v>1</v>
      </c>
      <c r="E25" s="86"/>
      <c r="F25" s="115">
        <f t="shared" si="9"/>
        <v>8</v>
      </c>
      <c r="G25" s="137">
        <f t="shared" si="0"/>
        <v>1.3333333333333333</v>
      </c>
      <c r="H25" s="137">
        <f t="shared" si="1"/>
        <v>53.333333333333329</v>
      </c>
      <c r="I25" s="137">
        <f t="shared" si="2"/>
        <v>0</v>
      </c>
      <c r="J25" s="137">
        <f t="shared" si="3"/>
        <v>13.333333333333332</v>
      </c>
      <c r="K25" s="137">
        <f t="shared" si="4"/>
        <v>0</v>
      </c>
      <c r="L25" s="137">
        <f t="shared" si="5"/>
        <v>13.333333333333332</v>
      </c>
      <c r="M25" s="137">
        <f t="shared" si="6"/>
        <v>0</v>
      </c>
      <c r="N25" s="137">
        <f t="shared" si="7"/>
        <v>0</v>
      </c>
    </row>
    <row r="26" spans="1:14" x14ac:dyDescent="0.35">
      <c r="A26" s="195" t="s">
        <v>87</v>
      </c>
      <c r="B26" s="22" t="s">
        <v>67</v>
      </c>
      <c r="C26" s="121"/>
      <c r="D26" s="44"/>
      <c r="E26" s="82"/>
      <c r="F26" s="111">
        <f t="shared" si="9"/>
        <v>8</v>
      </c>
      <c r="G26" s="130">
        <f t="shared" si="0"/>
        <v>1.3333333333333333</v>
      </c>
      <c r="H26" s="130">
        <f t="shared" si="1"/>
        <v>53.333333333333329</v>
      </c>
      <c r="I26" s="130">
        <f t="shared" si="2"/>
        <v>0</v>
      </c>
      <c r="J26" s="130">
        <f t="shared" si="3"/>
        <v>13.333333333333332</v>
      </c>
      <c r="K26" s="130">
        <f t="shared" si="4"/>
        <v>0</v>
      </c>
      <c r="L26" s="130">
        <f t="shared" si="5"/>
        <v>13.333333333333332</v>
      </c>
      <c r="M26" s="130">
        <f t="shared" si="6"/>
        <v>0</v>
      </c>
      <c r="N26" s="131">
        <f t="shared" si="7"/>
        <v>0</v>
      </c>
    </row>
    <row r="27" spans="1:14" x14ac:dyDescent="0.35">
      <c r="A27" s="196"/>
      <c r="B27" s="23" t="s">
        <v>68</v>
      </c>
      <c r="C27" s="120"/>
      <c r="D27" s="45"/>
      <c r="E27" s="83"/>
      <c r="F27" s="114">
        <f t="shared" si="9"/>
        <v>8</v>
      </c>
      <c r="G27" s="132">
        <f t="shared" si="0"/>
        <v>1.3333333333333333</v>
      </c>
      <c r="H27" s="132">
        <f t="shared" si="1"/>
        <v>53.333333333333329</v>
      </c>
      <c r="I27" s="132">
        <f t="shared" si="2"/>
        <v>0</v>
      </c>
      <c r="J27" s="132">
        <f t="shared" si="3"/>
        <v>13.333333333333332</v>
      </c>
      <c r="K27" s="132">
        <f t="shared" si="4"/>
        <v>0</v>
      </c>
      <c r="L27" s="132">
        <f t="shared" si="5"/>
        <v>13.333333333333332</v>
      </c>
      <c r="M27" s="132">
        <f t="shared" si="6"/>
        <v>0</v>
      </c>
      <c r="N27" s="133">
        <f t="shared" si="7"/>
        <v>0</v>
      </c>
    </row>
    <row r="28" spans="1:14" ht="15" thickBot="1" x14ac:dyDescent="0.4">
      <c r="A28" s="208"/>
      <c r="B28" s="21" t="s">
        <v>53</v>
      </c>
      <c r="C28" s="122"/>
      <c r="D28" s="47"/>
      <c r="E28" s="84"/>
      <c r="F28" s="115">
        <f t="shared" si="9"/>
        <v>8</v>
      </c>
      <c r="G28" s="134">
        <f t="shared" si="0"/>
        <v>1.3333333333333333</v>
      </c>
      <c r="H28" s="134">
        <f t="shared" si="1"/>
        <v>53.333333333333329</v>
      </c>
      <c r="I28" s="134">
        <f t="shared" si="2"/>
        <v>0</v>
      </c>
      <c r="J28" s="134">
        <f t="shared" si="3"/>
        <v>13.333333333333332</v>
      </c>
      <c r="K28" s="134">
        <f t="shared" si="4"/>
        <v>0</v>
      </c>
      <c r="L28" s="134">
        <f t="shared" si="5"/>
        <v>13.333333333333332</v>
      </c>
      <c r="M28" s="134">
        <f t="shared" si="6"/>
        <v>0</v>
      </c>
      <c r="N28" s="135">
        <f t="shared" si="7"/>
        <v>0</v>
      </c>
    </row>
    <row r="29" spans="1:14" x14ac:dyDescent="0.35">
      <c r="A29" s="195" t="s">
        <v>74</v>
      </c>
      <c r="B29" s="19" t="s">
        <v>67</v>
      </c>
      <c r="C29" s="121"/>
      <c r="D29" s="44"/>
      <c r="E29" s="82"/>
      <c r="F29" s="111">
        <f t="shared" si="9"/>
        <v>8</v>
      </c>
      <c r="G29" s="130">
        <f t="shared" si="0"/>
        <v>1.3333333333333333</v>
      </c>
      <c r="H29" s="130">
        <f t="shared" si="1"/>
        <v>53.333333333333329</v>
      </c>
      <c r="I29" s="130">
        <f t="shared" si="2"/>
        <v>0</v>
      </c>
      <c r="J29" s="130">
        <f t="shared" si="3"/>
        <v>13.333333333333332</v>
      </c>
      <c r="K29" s="130">
        <f t="shared" si="4"/>
        <v>0</v>
      </c>
      <c r="L29" s="130">
        <f t="shared" si="5"/>
        <v>13.333333333333332</v>
      </c>
      <c r="M29" s="130">
        <f t="shared" si="6"/>
        <v>0</v>
      </c>
      <c r="N29" s="131">
        <f t="shared" si="7"/>
        <v>0</v>
      </c>
    </row>
    <row r="30" spans="1:14" x14ac:dyDescent="0.35">
      <c r="A30" s="196"/>
      <c r="B30" s="20" t="s">
        <v>68</v>
      </c>
      <c r="C30" s="120"/>
      <c r="D30" s="45"/>
      <c r="E30" s="83"/>
      <c r="F30" s="114">
        <f t="shared" si="9"/>
        <v>8</v>
      </c>
      <c r="G30" s="132">
        <f t="shared" si="0"/>
        <v>1.3333333333333333</v>
      </c>
      <c r="H30" s="132">
        <f t="shared" si="1"/>
        <v>53.333333333333329</v>
      </c>
      <c r="I30" s="132">
        <f t="shared" si="2"/>
        <v>0</v>
      </c>
      <c r="J30" s="132">
        <f t="shared" si="3"/>
        <v>13.333333333333332</v>
      </c>
      <c r="K30" s="132">
        <f t="shared" si="4"/>
        <v>0</v>
      </c>
      <c r="L30" s="132">
        <f t="shared" si="5"/>
        <v>13.333333333333332</v>
      </c>
      <c r="M30" s="132">
        <f t="shared" si="6"/>
        <v>0</v>
      </c>
      <c r="N30" s="133">
        <f t="shared" si="7"/>
        <v>0</v>
      </c>
    </row>
    <row r="31" spans="1:14" ht="15" thickBot="1" x14ac:dyDescent="0.4">
      <c r="A31" s="197"/>
      <c r="B31" s="26" t="s">
        <v>53</v>
      </c>
      <c r="C31" s="122"/>
      <c r="D31" s="46"/>
      <c r="E31" s="84"/>
      <c r="F31" s="115">
        <f>F28</f>
        <v>8</v>
      </c>
      <c r="G31" s="134">
        <f t="shared" si="0"/>
        <v>1.3333333333333333</v>
      </c>
      <c r="H31" s="134">
        <f t="shared" si="1"/>
        <v>53.333333333333329</v>
      </c>
      <c r="I31" s="134">
        <f t="shared" si="2"/>
        <v>0</v>
      </c>
      <c r="J31" s="134">
        <f t="shared" si="3"/>
        <v>13.333333333333332</v>
      </c>
      <c r="K31" s="134">
        <f t="shared" si="4"/>
        <v>0</v>
      </c>
      <c r="L31" s="134">
        <f t="shared" si="5"/>
        <v>13.333333333333332</v>
      </c>
      <c r="M31" s="134">
        <f t="shared" si="6"/>
        <v>0</v>
      </c>
      <c r="N31" s="135">
        <f t="shared" si="7"/>
        <v>0</v>
      </c>
    </row>
    <row r="32" spans="1:14" ht="15" customHeight="1" x14ac:dyDescent="0.35">
      <c r="A32" s="201" t="s">
        <v>105</v>
      </c>
      <c r="B32" s="98" t="s">
        <v>107</v>
      </c>
      <c r="C32" s="123"/>
      <c r="D32" s="99"/>
      <c r="E32" s="94"/>
      <c r="F32" s="113">
        <f>F31</f>
        <v>8</v>
      </c>
      <c r="G32" s="130">
        <f t="shared" si="0"/>
        <v>1.3333333333333333</v>
      </c>
      <c r="H32" s="130">
        <f t="shared" si="1"/>
        <v>53.333333333333329</v>
      </c>
      <c r="I32" s="130">
        <f t="shared" si="2"/>
        <v>0</v>
      </c>
      <c r="J32" s="130">
        <f t="shared" si="3"/>
        <v>13.333333333333332</v>
      </c>
      <c r="K32" s="130">
        <f t="shared" si="4"/>
        <v>0</v>
      </c>
      <c r="L32" s="130">
        <f t="shared" si="5"/>
        <v>13.333333333333332</v>
      </c>
      <c r="M32" s="130">
        <f t="shared" si="6"/>
        <v>0</v>
      </c>
      <c r="N32" s="138">
        <f t="shared" si="7"/>
        <v>0</v>
      </c>
    </row>
    <row r="33" spans="1:14" x14ac:dyDescent="0.35">
      <c r="A33" s="202"/>
      <c r="B33" s="100" t="s">
        <v>108</v>
      </c>
      <c r="C33" s="124"/>
      <c r="D33" s="101"/>
      <c r="E33" s="95"/>
      <c r="F33" s="114">
        <f>F32</f>
        <v>8</v>
      </c>
      <c r="G33" s="132">
        <f t="shared" si="0"/>
        <v>1.3333333333333333</v>
      </c>
      <c r="H33" s="132">
        <f t="shared" si="1"/>
        <v>53.333333333333329</v>
      </c>
      <c r="I33" s="132">
        <f t="shared" si="2"/>
        <v>0</v>
      </c>
      <c r="J33" s="132">
        <f t="shared" si="3"/>
        <v>13.333333333333332</v>
      </c>
      <c r="K33" s="132">
        <f t="shared" si="4"/>
        <v>0</v>
      </c>
      <c r="L33" s="132">
        <f t="shared" si="5"/>
        <v>13.333333333333332</v>
      </c>
      <c r="M33" s="132">
        <f t="shared" si="6"/>
        <v>0</v>
      </c>
      <c r="N33" s="133">
        <f t="shared" si="7"/>
        <v>0</v>
      </c>
    </row>
    <row r="34" spans="1:14" x14ac:dyDescent="0.35">
      <c r="A34" s="202"/>
      <c r="B34" s="100" t="s">
        <v>106</v>
      </c>
      <c r="C34" s="124"/>
      <c r="D34" s="101"/>
      <c r="E34" s="83"/>
      <c r="F34" s="110">
        <f>F33</f>
        <v>8</v>
      </c>
      <c r="G34" s="132">
        <f t="shared" si="0"/>
        <v>1.3333333333333333</v>
      </c>
      <c r="H34" s="132">
        <f t="shared" si="1"/>
        <v>53.333333333333329</v>
      </c>
      <c r="I34" s="132">
        <f t="shared" si="2"/>
        <v>0</v>
      </c>
      <c r="J34" s="132">
        <f t="shared" si="3"/>
        <v>13.333333333333332</v>
      </c>
      <c r="K34" s="132">
        <f t="shared" si="4"/>
        <v>0</v>
      </c>
      <c r="L34" s="132">
        <f t="shared" si="5"/>
        <v>13.333333333333332</v>
      </c>
      <c r="M34" s="132">
        <f t="shared" si="6"/>
        <v>0</v>
      </c>
      <c r="N34" s="139">
        <f t="shared" si="7"/>
        <v>0</v>
      </c>
    </row>
    <row r="35" spans="1:14" ht="15" thickBot="1" x14ac:dyDescent="0.4">
      <c r="A35" s="203"/>
      <c r="B35" s="102" t="s">
        <v>109</v>
      </c>
      <c r="C35" s="125"/>
      <c r="D35" s="103"/>
      <c r="E35" s="97"/>
      <c r="F35" s="110">
        <f>F34</f>
        <v>8</v>
      </c>
      <c r="G35" s="140">
        <f t="shared" si="0"/>
        <v>1.3333333333333333</v>
      </c>
      <c r="H35" s="140">
        <f>G35*40</f>
        <v>53.333333333333329</v>
      </c>
      <c r="I35" s="140">
        <f t="shared" si="2"/>
        <v>0</v>
      </c>
      <c r="J35" s="140">
        <f t="shared" si="3"/>
        <v>13.333333333333332</v>
      </c>
      <c r="K35" s="140">
        <f t="shared" si="4"/>
        <v>0</v>
      </c>
      <c r="L35" s="140">
        <f t="shared" si="5"/>
        <v>13.333333333333332</v>
      </c>
      <c r="M35" s="140">
        <f t="shared" si="6"/>
        <v>0</v>
      </c>
      <c r="N35" s="141">
        <f t="shared" si="7"/>
        <v>0</v>
      </c>
    </row>
    <row r="36" spans="1:14" x14ac:dyDescent="0.35">
      <c r="A36" s="198" t="s">
        <v>76</v>
      </c>
      <c r="B36" s="27" t="s">
        <v>77</v>
      </c>
      <c r="C36" s="35">
        <v>1</v>
      </c>
      <c r="D36" s="44">
        <v>1</v>
      </c>
      <c r="E36" s="82"/>
      <c r="F36" s="107">
        <f>F31</f>
        <v>8</v>
      </c>
      <c r="G36" s="130">
        <f t="shared" si="0"/>
        <v>1.3333333333333333</v>
      </c>
      <c r="H36" s="130">
        <f t="shared" si="1"/>
        <v>53.333333333333329</v>
      </c>
      <c r="I36" s="130">
        <f t="shared" si="2"/>
        <v>0</v>
      </c>
      <c r="J36" s="130">
        <f t="shared" si="3"/>
        <v>13.333333333333332</v>
      </c>
      <c r="K36" s="130">
        <f t="shared" si="4"/>
        <v>0</v>
      </c>
      <c r="L36" s="130">
        <f t="shared" si="5"/>
        <v>13.333333333333332</v>
      </c>
      <c r="M36" s="130">
        <f t="shared" si="6"/>
        <v>0</v>
      </c>
      <c r="N36" s="131">
        <f t="shared" si="7"/>
        <v>0</v>
      </c>
    </row>
    <row r="37" spans="1:14" x14ac:dyDescent="0.35">
      <c r="A37" s="199"/>
      <c r="B37" s="12" t="s">
        <v>78</v>
      </c>
      <c r="C37" s="36">
        <v>1</v>
      </c>
      <c r="D37" s="45">
        <v>1</v>
      </c>
      <c r="E37" s="83"/>
      <c r="F37" s="108">
        <f>F36</f>
        <v>8</v>
      </c>
      <c r="G37" s="132">
        <f t="shared" si="0"/>
        <v>1.3333333333333333</v>
      </c>
      <c r="H37" s="132">
        <f t="shared" si="1"/>
        <v>53.333333333333329</v>
      </c>
      <c r="I37" s="132">
        <f t="shared" si="2"/>
        <v>0</v>
      </c>
      <c r="J37" s="132">
        <f t="shared" si="3"/>
        <v>13.333333333333332</v>
      </c>
      <c r="K37" s="132">
        <f t="shared" si="4"/>
        <v>0</v>
      </c>
      <c r="L37" s="132">
        <f t="shared" si="5"/>
        <v>13.333333333333332</v>
      </c>
      <c r="M37" s="132">
        <f t="shared" si="6"/>
        <v>0</v>
      </c>
      <c r="N37" s="133">
        <f t="shared" si="7"/>
        <v>0</v>
      </c>
    </row>
    <row r="38" spans="1:14" x14ac:dyDescent="0.35">
      <c r="A38" s="199"/>
      <c r="B38" s="12" t="s">
        <v>79</v>
      </c>
      <c r="C38" s="36">
        <v>1</v>
      </c>
      <c r="D38" s="45">
        <v>1</v>
      </c>
      <c r="E38" s="83"/>
      <c r="F38" s="108">
        <f t="shared" ref="F38:F44" si="10">F37</f>
        <v>8</v>
      </c>
      <c r="G38" s="132">
        <f t="shared" si="0"/>
        <v>1.3333333333333333</v>
      </c>
      <c r="H38" s="132">
        <f t="shared" si="1"/>
        <v>53.333333333333329</v>
      </c>
      <c r="I38" s="132">
        <f t="shared" si="2"/>
        <v>0</v>
      </c>
      <c r="J38" s="132">
        <f t="shared" si="3"/>
        <v>13.333333333333332</v>
      </c>
      <c r="K38" s="132">
        <f t="shared" si="4"/>
        <v>0</v>
      </c>
      <c r="L38" s="132">
        <f t="shared" si="5"/>
        <v>13.333333333333332</v>
      </c>
      <c r="M38" s="132">
        <f t="shared" si="6"/>
        <v>0</v>
      </c>
      <c r="N38" s="133">
        <f t="shared" si="7"/>
        <v>0</v>
      </c>
    </row>
    <row r="39" spans="1:14" x14ac:dyDescent="0.35">
      <c r="A39" s="199"/>
      <c r="B39" s="12" t="s">
        <v>80</v>
      </c>
      <c r="C39" s="36"/>
      <c r="D39" s="45"/>
      <c r="E39" s="83"/>
      <c r="F39" s="108">
        <f t="shared" si="10"/>
        <v>8</v>
      </c>
      <c r="G39" s="132">
        <f t="shared" si="0"/>
        <v>1.3333333333333333</v>
      </c>
      <c r="H39" s="132">
        <f t="shared" si="1"/>
        <v>53.333333333333329</v>
      </c>
      <c r="I39" s="132">
        <f t="shared" si="2"/>
        <v>0</v>
      </c>
      <c r="J39" s="132">
        <f t="shared" si="3"/>
        <v>13.333333333333332</v>
      </c>
      <c r="K39" s="132">
        <f t="shared" si="4"/>
        <v>0</v>
      </c>
      <c r="L39" s="132">
        <f t="shared" si="5"/>
        <v>13.333333333333332</v>
      </c>
      <c r="M39" s="132">
        <f t="shared" si="6"/>
        <v>0</v>
      </c>
      <c r="N39" s="133">
        <f t="shared" si="7"/>
        <v>0</v>
      </c>
    </row>
    <row r="40" spans="1:14" x14ac:dyDescent="0.35">
      <c r="A40" s="199"/>
      <c r="B40" s="12" t="s">
        <v>81</v>
      </c>
      <c r="C40" s="36">
        <v>1</v>
      </c>
      <c r="D40" s="45">
        <v>1</v>
      </c>
      <c r="E40" s="83"/>
      <c r="F40" s="108">
        <f t="shared" si="10"/>
        <v>8</v>
      </c>
      <c r="G40" s="132">
        <f t="shared" si="0"/>
        <v>1.3333333333333333</v>
      </c>
      <c r="H40" s="132">
        <f t="shared" si="1"/>
        <v>53.333333333333329</v>
      </c>
      <c r="I40" s="132">
        <f t="shared" si="2"/>
        <v>0</v>
      </c>
      <c r="J40" s="132">
        <f t="shared" si="3"/>
        <v>13.333333333333332</v>
      </c>
      <c r="K40" s="132">
        <f t="shared" si="4"/>
        <v>0</v>
      </c>
      <c r="L40" s="132">
        <f t="shared" si="5"/>
        <v>13.333333333333332</v>
      </c>
      <c r="M40" s="132">
        <f t="shared" si="6"/>
        <v>0</v>
      </c>
      <c r="N40" s="133">
        <f t="shared" si="7"/>
        <v>0</v>
      </c>
    </row>
    <row r="41" spans="1:14" x14ac:dyDescent="0.35">
      <c r="A41" s="199"/>
      <c r="B41" s="12" t="s">
        <v>52</v>
      </c>
      <c r="C41" s="36">
        <v>1</v>
      </c>
      <c r="D41" s="45">
        <v>1</v>
      </c>
      <c r="E41" s="83"/>
      <c r="F41" s="108">
        <f t="shared" si="10"/>
        <v>8</v>
      </c>
      <c r="G41" s="132">
        <f t="shared" si="0"/>
        <v>1.3333333333333333</v>
      </c>
      <c r="H41" s="132">
        <f t="shared" si="1"/>
        <v>53.333333333333329</v>
      </c>
      <c r="I41" s="132">
        <f t="shared" si="2"/>
        <v>0</v>
      </c>
      <c r="J41" s="132">
        <f t="shared" si="3"/>
        <v>13.333333333333332</v>
      </c>
      <c r="K41" s="132">
        <f t="shared" si="4"/>
        <v>0</v>
      </c>
      <c r="L41" s="132">
        <f t="shared" si="5"/>
        <v>13.333333333333332</v>
      </c>
      <c r="M41" s="132">
        <f t="shared" si="6"/>
        <v>0</v>
      </c>
      <c r="N41" s="133">
        <f t="shared" si="7"/>
        <v>0</v>
      </c>
    </row>
    <row r="42" spans="1:14" x14ac:dyDescent="0.35">
      <c r="A42" s="199"/>
      <c r="B42" s="12" t="s">
        <v>50</v>
      </c>
      <c r="C42" s="36">
        <v>1</v>
      </c>
      <c r="D42" s="45">
        <v>1</v>
      </c>
      <c r="E42" s="83"/>
      <c r="F42" s="108">
        <f t="shared" si="10"/>
        <v>8</v>
      </c>
      <c r="G42" s="132">
        <f t="shared" si="0"/>
        <v>1.3333333333333333</v>
      </c>
      <c r="H42" s="132">
        <f t="shared" si="1"/>
        <v>53.333333333333329</v>
      </c>
      <c r="I42" s="132">
        <f t="shared" si="2"/>
        <v>0</v>
      </c>
      <c r="J42" s="132">
        <f t="shared" si="3"/>
        <v>13.333333333333332</v>
      </c>
      <c r="K42" s="132">
        <f t="shared" si="4"/>
        <v>0</v>
      </c>
      <c r="L42" s="132">
        <f t="shared" si="5"/>
        <v>13.333333333333332</v>
      </c>
      <c r="M42" s="132">
        <f t="shared" si="6"/>
        <v>0</v>
      </c>
      <c r="N42" s="133">
        <f t="shared" si="7"/>
        <v>0</v>
      </c>
    </row>
    <row r="43" spans="1:14" x14ac:dyDescent="0.35">
      <c r="A43" s="199"/>
      <c r="B43" s="12" t="s">
        <v>82</v>
      </c>
      <c r="C43" s="36">
        <v>1</v>
      </c>
      <c r="D43" s="45">
        <v>1</v>
      </c>
      <c r="E43" s="83"/>
      <c r="F43" s="108">
        <f t="shared" si="10"/>
        <v>8</v>
      </c>
      <c r="G43" s="132">
        <f t="shared" si="0"/>
        <v>1.3333333333333333</v>
      </c>
      <c r="H43" s="132">
        <f t="shared" si="1"/>
        <v>53.333333333333329</v>
      </c>
      <c r="I43" s="132">
        <f t="shared" si="2"/>
        <v>0</v>
      </c>
      <c r="J43" s="132">
        <f t="shared" si="3"/>
        <v>13.333333333333332</v>
      </c>
      <c r="K43" s="132">
        <f t="shared" si="4"/>
        <v>0</v>
      </c>
      <c r="L43" s="132">
        <f t="shared" si="5"/>
        <v>13.333333333333332</v>
      </c>
      <c r="M43" s="132">
        <f t="shared" si="6"/>
        <v>0</v>
      </c>
      <c r="N43" s="133">
        <f t="shared" si="7"/>
        <v>0</v>
      </c>
    </row>
    <row r="44" spans="1:14" x14ac:dyDescent="0.35">
      <c r="A44" s="199"/>
      <c r="B44" s="12" t="s">
        <v>83</v>
      </c>
      <c r="C44" s="36">
        <v>1</v>
      </c>
      <c r="D44" s="45">
        <v>1</v>
      </c>
      <c r="E44" s="83"/>
      <c r="F44" s="108">
        <f t="shared" si="10"/>
        <v>8</v>
      </c>
      <c r="G44" s="132">
        <f t="shared" si="0"/>
        <v>1.3333333333333333</v>
      </c>
      <c r="H44" s="132">
        <f t="shared" si="1"/>
        <v>53.333333333333329</v>
      </c>
      <c r="I44" s="132">
        <f t="shared" si="2"/>
        <v>0</v>
      </c>
      <c r="J44" s="132">
        <f t="shared" si="3"/>
        <v>13.333333333333332</v>
      </c>
      <c r="K44" s="132">
        <f t="shared" si="4"/>
        <v>0</v>
      </c>
      <c r="L44" s="132">
        <f t="shared" si="5"/>
        <v>13.333333333333332</v>
      </c>
      <c r="M44" s="132">
        <f t="shared" si="6"/>
        <v>0</v>
      </c>
      <c r="N44" s="133">
        <f t="shared" si="7"/>
        <v>0</v>
      </c>
    </row>
    <row r="45" spans="1:14" ht="15" thickBot="1" x14ac:dyDescent="0.4">
      <c r="A45" s="200"/>
      <c r="B45" s="28" t="s">
        <v>84</v>
      </c>
      <c r="C45" s="37">
        <v>1</v>
      </c>
      <c r="D45" s="46">
        <v>1</v>
      </c>
      <c r="E45" s="84"/>
      <c r="F45" s="109">
        <f>F44</f>
        <v>8</v>
      </c>
      <c r="G45" s="134">
        <f t="shared" si="0"/>
        <v>1.3333333333333333</v>
      </c>
      <c r="H45" s="134">
        <f t="shared" si="1"/>
        <v>53.333333333333329</v>
      </c>
      <c r="I45" s="134">
        <f t="shared" si="2"/>
        <v>0</v>
      </c>
      <c r="J45" s="134">
        <f t="shared" si="3"/>
        <v>13.333333333333332</v>
      </c>
      <c r="K45" s="134">
        <f t="shared" si="4"/>
        <v>0</v>
      </c>
      <c r="L45" s="134">
        <f t="shared" si="5"/>
        <v>13.333333333333332</v>
      </c>
      <c r="M45" s="134">
        <f t="shared" si="6"/>
        <v>0</v>
      </c>
      <c r="N45" s="135">
        <f t="shared" si="7"/>
        <v>0</v>
      </c>
    </row>
    <row r="46" spans="1:14" x14ac:dyDescent="0.35">
      <c r="A46" s="17"/>
      <c r="C46" s="18"/>
      <c r="G46" s="60"/>
      <c r="H46" s="60"/>
      <c r="I46" s="60"/>
      <c r="J46" s="60"/>
      <c r="K46" s="60"/>
      <c r="L46" s="60"/>
      <c r="M46" s="60"/>
      <c r="N46" s="60"/>
    </row>
    <row r="47" spans="1:14" x14ac:dyDescent="0.35">
      <c r="A47" s="15"/>
      <c r="B47" s="30" t="s">
        <v>25</v>
      </c>
      <c r="C47" s="31">
        <f>SUM(C2:C45)</f>
        <v>20</v>
      </c>
      <c r="D47" s="48">
        <f>SUM(D2:D45)</f>
        <v>20</v>
      </c>
      <c r="G47" s="60"/>
      <c r="H47" s="60"/>
      <c r="I47" s="60"/>
      <c r="J47" s="60"/>
      <c r="K47" s="60"/>
      <c r="L47" s="60"/>
      <c r="M47" s="60"/>
      <c r="N47" s="60">
        <f>SUM(N2:N46)</f>
        <v>0</v>
      </c>
    </row>
    <row r="49" spans="1:7" ht="15" thickBot="1" x14ac:dyDescent="0.4">
      <c r="A49" s="13" t="s">
        <v>93</v>
      </c>
      <c r="B49" s="13"/>
      <c r="C49" s="14"/>
    </row>
    <row r="50" spans="1:7" ht="23.5" x14ac:dyDescent="0.55000000000000004">
      <c r="B50" s="173"/>
      <c r="C50" s="174"/>
      <c r="D50" s="174"/>
      <c r="E50" s="174"/>
      <c r="F50" s="174"/>
      <c r="G50" s="175"/>
    </row>
    <row r="51" spans="1:7" x14ac:dyDescent="0.35">
      <c r="B51" s="176"/>
      <c r="G51" s="177"/>
    </row>
    <row r="52" spans="1:7" x14ac:dyDescent="0.35">
      <c r="B52" s="178"/>
      <c r="G52" s="177"/>
    </row>
    <row r="53" spans="1:7" ht="15" thickBot="1" x14ac:dyDescent="0.4">
      <c r="B53" s="179"/>
      <c r="C53" s="180"/>
      <c r="D53" s="180"/>
      <c r="E53" s="180"/>
      <c r="F53" s="180"/>
      <c r="G53" s="181"/>
    </row>
    <row r="54" spans="1:7" x14ac:dyDescent="0.35">
      <c r="A54" s="13"/>
      <c r="B54" s="13"/>
    </row>
    <row r="55" spans="1:7" x14ac:dyDescent="0.35">
      <c r="A55" s="13"/>
      <c r="B55" s="13"/>
    </row>
    <row r="56" spans="1:7" x14ac:dyDescent="0.35">
      <c r="A56" s="13"/>
      <c r="B56" s="13"/>
    </row>
  </sheetData>
  <mergeCells count="12">
    <mergeCell ref="A36:A45"/>
    <mergeCell ref="A32:A35"/>
    <mergeCell ref="A17:A19"/>
    <mergeCell ref="A20:A22"/>
    <mergeCell ref="A23:A25"/>
    <mergeCell ref="A26:A28"/>
    <mergeCell ref="A29:A31"/>
    <mergeCell ref="A2:A4"/>
    <mergeCell ref="A5:A7"/>
    <mergeCell ref="A8:A10"/>
    <mergeCell ref="A11:A13"/>
    <mergeCell ref="A14:A1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D8448-1A6B-41BB-894C-B3CB0476A476}">
  <dimension ref="A1:N56"/>
  <sheetViews>
    <sheetView zoomScale="70" zoomScaleNormal="70" workbookViewId="0">
      <selection activeCell="E2" sqref="E2:E45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7" max="7" width="14.6328125" customWidth="1"/>
    <col min="8" max="8" width="9" bestFit="1" customWidth="1"/>
    <col min="9" max="9" width="11.81640625" bestFit="1" customWidth="1"/>
    <col min="10" max="10" width="9" bestFit="1" customWidth="1"/>
    <col min="11" max="11" width="11.36328125" bestFit="1" customWidth="1"/>
    <col min="12" max="12" width="9" bestFit="1" customWidth="1"/>
    <col min="13" max="13" width="11.36328125" bestFit="1" customWidth="1"/>
    <col min="14" max="14" width="12.6328125" bestFit="1" customWidth="1"/>
  </cols>
  <sheetData>
    <row r="1" spans="1:14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79" t="s">
        <v>103</v>
      </c>
      <c r="H1" s="80" t="s">
        <v>100</v>
      </c>
      <c r="I1" s="80" t="s">
        <v>104</v>
      </c>
      <c r="J1" s="80" t="s">
        <v>101</v>
      </c>
      <c r="K1" s="80" t="s">
        <v>104</v>
      </c>
      <c r="L1" s="80" t="s">
        <v>102</v>
      </c>
      <c r="M1" s="80" t="s">
        <v>104</v>
      </c>
      <c r="N1" s="81" t="s">
        <v>25</v>
      </c>
    </row>
    <row r="2" spans="1:14" ht="14" customHeight="1" x14ac:dyDescent="0.35">
      <c r="A2" s="195" t="s">
        <v>86</v>
      </c>
      <c r="B2" s="22" t="s">
        <v>67</v>
      </c>
      <c r="C2" s="121"/>
      <c r="D2" s="44"/>
      <c r="E2" s="82"/>
      <c r="F2" s="107">
        <f>'Component Service Cost'!C16</f>
        <v>8</v>
      </c>
      <c r="G2" s="130">
        <f>F2/6</f>
        <v>1.3333333333333333</v>
      </c>
      <c r="H2" s="130">
        <f>G2*40</f>
        <v>53.333333333333329</v>
      </c>
      <c r="I2" s="130">
        <f>E2*H2</f>
        <v>0</v>
      </c>
      <c r="J2" s="130">
        <f>G2*10</f>
        <v>13.333333333333332</v>
      </c>
      <c r="K2" s="130">
        <f>(E2*1.5)*J2</f>
        <v>0</v>
      </c>
      <c r="L2" s="130">
        <f>G2*10</f>
        <v>13.333333333333332</v>
      </c>
      <c r="M2" s="130">
        <f>(E2*2)*L2</f>
        <v>0</v>
      </c>
      <c r="N2" s="131">
        <f>(I2+K2+M2)*D2</f>
        <v>0</v>
      </c>
    </row>
    <row r="3" spans="1:14" ht="15.65" customHeight="1" x14ac:dyDescent="0.35">
      <c r="A3" s="196"/>
      <c r="B3" s="23" t="s">
        <v>68</v>
      </c>
      <c r="C3" s="120"/>
      <c r="D3" s="45"/>
      <c r="E3" s="83"/>
      <c r="F3" s="108">
        <f>F2</f>
        <v>8</v>
      </c>
      <c r="G3" s="132">
        <f>F3/6</f>
        <v>1.3333333333333333</v>
      </c>
      <c r="H3" s="132">
        <f>G3*40</f>
        <v>53.333333333333329</v>
      </c>
      <c r="I3" s="132">
        <f>E3*H3</f>
        <v>0</v>
      </c>
      <c r="J3" s="132">
        <f>G3*10</f>
        <v>13.333333333333332</v>
      </c>
      <c r="K3" s="132">
        <f>(E3*1.5)*J3</f>
        <v>0</v>
      </c>
      <c r="L3" s="132">
        <f>G3*10</f>
        <v>13.333333333333332</v>
      </c>
      <c r="M3" s="132">
        <f>(E3*2)*L3</f>
        <v>0</v>
      </c>
      <c r="N3" s="133">
        <f>(I3+K3+M3)*D3</f>
        <v>0</v>
      </c>
    </row>
    <row r="4" spans="1:14" ht="14.75" customHeight="1" thickBot="1" x14ac:dyDescent="0.4">
      <c r="A4" s="197"/>
      <c r="B4" s="21" t="s">
        <v>53</v>
      </c>
      <c r="C4" s="122"/>
      <c r="D4" s="46"/>
      <c r="E4" s="84"/>
      <c r="F4" s="108">
        <f>F3</f>
        <v>8</v>
      </c>
      <c r="G4" s="134">
        <f t="shared" ref="G4:G45" si="0">F4/6</f>
        <v>1.3333333333333333</v>
      </c>
      <c r="H4" s="134">
        <f t="shared" ref="H4:H45" si="1">G4*40</f>
        <v>53.333333333333329</v>
      </c>
      <c r="I4" s="134">
        <f t="shared" ref="I4:I45" si="2">E4*H4</f>
        <v>0</v>
      </c>
      <c r="J4" s="134">
        <f t="shared" ref="J4:J45" si="3">G4*10</f>
        <v>13.333333333333332</v>
      </c>
      <c r="K4" s="134">
        <f t="shared" ref="K4:K45" si="4">(E4*1.5)*J4</f>
        <v>0</v>
      </c>
      <c r="L4" s="134">
        <f t="shared" ref="L4:L45" si="5">G4*10</f>
        <v>13.333333333333332</v>
      </c>
      <c r="M4" s="134">
        <f t="shared" ref="M4:M45" si="6">(E4*2)*L4</f>
        <v>0</v>
      </c>
      <c r="N4" s="135">
        <f t="shared" ref="N4:N45" si="7">(I4+K4+M4)*D4</f>
        <v>0</v>
      </c>
    </row>
    <row r="5" spans="1:14" x14ac:dyDescent="0.35">
      <c r="A5" s="207" t="s">
        <v>69</v>
      </c>
      <c r="B5" s="22" t="s">
        <v>67</v>
      </c>
      <c r="C5" s="35">
        <v>1</v>
      </c>
      <c r="D5" s="44">
        <v>1</v>
      </c>
      <c r="E5" s="82"/>
      <c r="F5" s="113">
        <f>F2</f>
        <v>8</v>
      </c>
      <c r="G5" s="130">
        <f t="shared" si="0"/>
        <v>1.3333333333333333</v>
      </c>
      <c r="H5" s="130">
        <f t="shared" si="1"/>
        <v>53.333333333333329</v>
      </c>
      <c r="I5" s="130">
        <f t="shared" si="2"/>
        <v>0</v>
      </c>
      <c r="J5" s="130">
        <f t="shared" si="3"/>
        <v>13.333333333333332</v>
      </c>
      <c r="K5" s="130">
        <f t="shared" si="4"/>
        <v>0</v>
      </c>
      <c r="L5" s="130">
        <f t="shared" si="5"/>
        <v>13.333333333333332</v>
      </c>
      <c r="M5" s="130">
        <f t="shared" si="6"/>
        <v>0</v>
      </c>
      <c r="N5" s="131">
        <f t="shared" si="7"/>
        <v>0</v>
      </c>
    </row>
    <row r="6" spans="1:14" x14ac:dyDescent="0.35">
      <c r="A6" s="196"/>
      <c r="B6" s="23" t="s">
        <v>68</v>
      </c>
      <c r="C6" s="36">
        <v>1</v>
      </c>
      <c r="D6" s="45">
        <v>1</v>
      </c>
      <c r="E6" s="83"/>
      <c r="F6" s="114">
        <f t="shared" ref="F6:F7" si="8">F3</f>
        <v>8</v>
      </c>
      <c r="G6" s="132">
        <f t="shared" si="0"/>
        <v>1.3333333333333333</v>
      </c>
      <c r="H6" s="132">
        <f t="shared" si="1"/>
        <v>53.333333333333329</v>
      </c>
      <c r="I6" s="132">
        <f t="shared" si="2"/>
        <v>0</v>
      </c>
      <c r="J6" s="132">
        <f t="shared" si="3"/>
        <v>13.333333333333332</v>
      </c>
      <c r="K6" s="132">
        <f t="shared" si="4"/>
        <v>0</v>
      </c>
      <c r="L6" s="132">
        <f t="shared" si="5"/>
        <v>13.333333333333332</v>
      </c>
      <c r="M6" s="132">
        <f t="shared" si="6"/>
        <v>0</v>
      </c>
      <c r="N6" s="133">
        <f t="shared" si="7"/>
        <v>0</v>
      </c>
    </row>
    <row r="7" spans="1:14" ht="15" thickBot="1" x14ac:dyDescent="0.4">
      <c r="A7" s="197"/>
      <c r="B7" s="21" t="s">
        <v>53</v>
      </c>
      <c r="C7" s="37">
        <v>1</v>
      </c>
      <c r="D7" s="46">
        <v>1</v>
      </c>
      <c r="E7" s="84"/>
      <c r="F7" s="110">
        <f t="shared" si="8"/>
        <v>8</v>
      </c>
      <c r="G7" s="134">
        <f t="shared" si="0"/>
        <v>1.3333333333333333</v>
      </c>
      <c r="H7" s="134">
        <f t="shared" si="1"/>
        <v>53.333333333333329</v>
      </c>
      <c r="I7" s="134">
        <f t="shared" si="2"/>
        <v>0</v>
      </c>
      <c r="J7" s="134">
        <f t="shared" si="3"/>
        <v>13.333333333333332</v>
      </c>
      <c r="K7" s="134">
        <f t="shared" si="4"/>
        <v>0</v>
      </c>
      <c r="L7" s="134">
        <f t="shared" si="5"/>
        <v>13.333333333333332</v>
      </c>
      <c r="M7" s="134">
        <f t="shared" si="6"/>
        <v>0</v>
      </c>
      <c r="N7" s="135">
        <f t="shared" si="7"/>
        <v>0</v>
      </c>
    </row>
    <row r="8" spans="1:14" x14ac:dyDescent="0.35">
      <c r="A8" s="207" t="s">
        <v>85</v>
      </c>
      <c r="B8" s="22" t="s">
        <v>67</v>
      </c>
      <c r="C8" s="35">
        <v>1</v>
      </c>
      <c r="D8" s="44">
        <v>1</v>
      </c>
      <c r="E8" s="82"/>
      <c r="F8" s="107">
        <f>F5</f>
        <v>8</v>
      </c>
      <c r="G8" s="130">
        <f t="shared" si="0"/>
        <v>1.3333333333333333</v>
      </c>
      <c r="H8" s="130">
        <f t="shared" si="1"/>
        <v>53.333333333333329</v>
      </c>
      <c r="I8" s="130">
        <f t="shared" si="2"/>
        <v>0</v>
      </c>
      <c r="J8" s="130">
        <f t="shared" si="3"/>
        <v>13.333333333333332</v>
      </c>
      <c r="K8" s="130">
        <f t="shared" si="4"/>
        <v>0</v>
      </c>
      <c r="L8" s="130">
        <f t="shared" si="5"/>
        <v>13.333333333333332</v>
      </c>
      <c r="M8" s="130">
        <f t="shared" si="6"/>
        <v>0</v>
      </c>
      <c r="N8" s="131">
        <f t="shared" si="7"/>
        <v>0</v>
      </c>
    </row>
    <row r="9" spans="1:14" x14ac:dyDescent="0.35">
      <c r="A9" s="196"/>
      <c r="B9" s="23" t="s">
        <v>68</v>
      </c>
      <c r="C9" s="36">
        <v>1</v>
      </c>
      <c r="D9" s="45">
        <v>1</v>
      </c>
      <c r="E9" s="83"/>
      <c r="F9" s="108">
        <f>F6</f>
        <v>8</v>
      </c>
      <c r="G9" s="132">
        <f t="shared" si="0"/>
        <v>1.3333333333333333</v>
      </c>
      <c r="H9" s="132">
        <f t="shared" si="1"/>
        <v>53.333333333333329</v>
      </c>
      <c r="I9" s="132">
        <f t="shared" si="2"/>
        <v>0</v>
      </c>
      <c r="J9" s="132">
        <f t="shared" si="3"/>
        <v>13.333333333333332</v>
      </c>
      <c r="K9" s="132">
        <f t="shared" si="4"/>
        <v>0</v>
      </c>
      <c r="L9" s="132">
        <f t="shared" si="5"/>
        <v>13.333333333333332</v>
      </c>
      <c r="M9" s="132">
        <f t="shared" si="6"/>
        <v>0</v>
      </c>
      <c r="N9" s="133">
        <f t="shared" si="7"/>
        <v>0</v>
      </c>
    </row>
    <row r="10" spans="1:14" ht="15" thickBot="1" x14ac:dyDescent="0.4">
      <c r="A10" s="197"/>
      <c r="B10" s="21" t="s">
        <v>53</v>
      </c>
      <c r="C10" s="37">
        <v>1</v>
      </c>
      <c r="D10" s="46">
        <v>1</v>
      </c>
      <c r="E10" s="84"/>
      <c r="F10" s="109">
        <f>F7</f>
        <v>8</v>
      </c>
      <c r="G10" s="134">
        <f t="shared" si="0"/>
        <v>1.3333333333333333</v>
      </c>
      <c r="H10" s="134">
        <f t="shared" si="1"/>
        <v>53.333333333333329</v>
      </c>
      <c r="I10" s="134">
        <f t="shared" si="2"/>
        <v>0</v>
      </c>
      <c r="J10" s="134">
        <f t="shared" si="3"/>
        <v>13.333333333333332</v>
      </c>
      <c r="K10" s="134">
        <f t="shared" si="4"/>
        <v>0</v>
      </c>
      <c r="L10" s="134">
        <f t="shared" si="5"/>
        <v>13.333333333333332</v>
      </c>
      <c r="M10" s="134">
        <f t="shared" si="6"/>
        <v>0</v>
      </c>
      <c r="N10" s="135">
        <f t="shared" si="7"/>
        <v>0</v>
      </c>
    </row>
    <row r="11" spans="1:14" x14ac:dyDescent="0.35">
      <c r="A11" s="195" t="s">
        <v>75</v>
      </c>
      <c r="B11" s="22" t="s">
        <v>67</v>
      </c>
      <c r="C11" s="121"/>
      <c r="D11" s="44"/>
      <c r="E11" s="82"/>
      <c r="F11" s="111">
        <f t="shared" ref="F11:F30" si="9">F8</f>
        <v>8</v>
      </c>
      <c r="G11" s="130">
        <f t="shared" si="0"/>
        <v>1.3333333333333333</v>
      </c>
      <c r="H11" s="130">
        <f t="shared" si="1"/>
        <v>53.333333333333329</v>
      </c>
      <c r="I11" s="130">
        <f t="shared" si="2"/>
        <v>0</v>
      </c>
      <c r="J11" s="130">
        <f t="shared" si="3"/>
        <v>13.333333333333332</v>
      </c>
      <c r="K11" s="130">
        <f t="shared" si="4"/>
        <v>0</v>
      </c>
      <c r="L11" s="130">
        <f t="shared" si="5"/>
        <v>13.333333333333332</v>
      </c>
      <c r="M11" s="130">
        <f t="shared" si="6"/>
        <v>0</v>
      </c>
      <c r="N11" s="131">
        <f t="shared" si="7"/>
        <v>0</v>
      </c>
    </row>
    <row r="12" spans="1:14" x14ac:dyDescent="0.35">
      <c r="A12" s="196"/>
      <c r="B12" s="23" t="s">
        <v>68</v>
      </c>
      <c r="C12" s="120"/>
      <c r="D12" s="45"/>
      <c r="E12" s="83"/>
      <c r="F12" s="114">
        <f t="shared" si="9"/>
        <v>8</v>
      </c>
      <c r="G12" s="132">
        <f t="shared" si="0"/>
        <v>1.3333333333333333</v>
      </c>
      <c r="H12" s="132">
        <f t="shared" si="1"/>
        <v>53.333333333333329</v>
      </c>
      <c r="I12" s="132">
        <f t="shared" si="2"/>
        <v>0</v>
      </c>
      <c r="J12" s="132">
        <f t="shared" si="3"/>
        <v>13.333333333333332</v>
      </c>
      <c r="K12" s="132">
        <f t="shared" si="4"/>
        <v>0</v>
      </c>
      <c r="L12" s="132">
        <f t="shared" si="5"/>
        <v>13.333333333333332</v>
      </c>
      <c r="M12" s="132">
        <f t="shared" si="6"/>
        <v>0</v>
      </c>
      <c r="N12" s="133">
        <f t="shared" si="7"/>
        <v>0</v>
      </c>
    </row>
    <row r="13" spans="1:14" ht="15" thickBot="1" x14ac:dyDescent="0.4">
      <c r="A13" s="197"/>
      <c r="B13" s="21" t="s">
        <v>53</v>
      </c>
      <c r="C13" s="122"/>
      <c r="D13" s="46"/>
      <c r="E13" s="84"/>
      <c r="F13" s="115">
        <f t="shared" si="9"/>
        <v>8</v>
      </c>
      <c r="G13" s="134">
        <f t="shared" si="0"/>
        <v>1.3333333333333333</v>
      </c>
      <c r="H13" s="134">
        <f t="shared" si="1"/>
        <v>53.333333333333329</v>
      </c>
      <c r="I13" s="134">
        <f t="shared" si="2"/>
        <v>0</v>
      </c>
      <c r="J13" s="134">
        <f t="shared" si="3"/>
        <v>13.333333333333332</v>
      </c>
      <c r="K13" s="134">
        <f t="shared" si="4"/>
        <v>0</v>
      </c>
      <c r="L13" s="134">
        <f t="shared" si="5"/>
        <v>13.333333333333332</v>
      </c>
      <c r="M13" s="134">
        <f t="shared" si="6"/>
        <v>0</v>
      </c>
      <c r="N13" s="135">
        <f t="shared" si="7"/>
        <v>0</v>
      </c>
    </row>
    <row r="14" spans="1:14" x14ac:dyDescent="0.35">
      <c r="A14" s="195" t="s">
        <v>74</v>
      </c>
      <c r="B14" s="22" t="s">
        <v>67</v>
      </c>
      <c r="C14" s="121"/>
      <c r="D14" s="44"/>
      <c r="E14" s="82"/>
      <c r="F14" s="111">
        <f t="shared" si="9"/>
        <v>8</v>
      </c>
      <c r="G14" s="130">
        <f t="shared" si="0"/>
        <v>1.3333333333333333</v>
      </c>
      <c r="H14" s="130">
        <f t="shared" si="1"/>
        <v>53.333333333333329</v>
      </c>
      <c r="I14" s="130">
        <f t="shared" si="2"/>
        <v>0</v>
      </c>
      <c r="J14" s="130">
        <f t="shared" si="3"/>
        <v>13.333333333333332</v>
      </c>
      <c r="K14" s="130">
        <f t="shared" si="4"/>
        <v>0</v>
      </c>
      <c r="L14" s="130">
        <f t="shared" si="5"/>
        <v>13.333333333333332</v>
      </c>
      <c r="M14" s="130">
        <f t="shared" si="6"/>
        <v>0</v>
      </c>
      <c r="N14" s="131">
        <f t="shared" si="7"/>
        <v>0</v>
      </c>
    </row>
    <row r="15" spans="1:14" x14ac:dyDescent="0.35">
      <c r="A15" s="196"/>
      <c r="B15" s="23" t="s">
        <v>68</v>
      </c>
      <c r="C15" s="120"/>
      <c r="D15" s="45"/>
      <c r="E15" s="83"/>
      <c r="F15" s="114">
        <f t="shared" si="9"/>
        <v>8</v>
      </c>
      <c r="G15" s="132">
        <f t="shared" si="0"/>
        <v>1.3333333333333333</v>
      </c>
      <c r="H15" s="132">
        <f t="shared" si="1"/>
        <v>53.333333333333329</v>
      </c>
      <c r="I15" s="132">
        <f t="shared" si="2"/>
        <v>0</v>
      </c>
      <c r="J15" s="132">
        <f t="shared" si="3"/>
        <v>13.333333333333332</v>
      </c>
      <c r="K15" s="132">
        <f t="shared" si="4"/>
        <v>0</v>
      </c>
      <c r="L15" s="132">
        <f t="shared" si="5"/>
        <v>13.333333333333332</v>
      </c>
      <c r="M15" s="132">
        <f t="shared" si="6"/>
        <v>0</v>
      </c>
      <c r="N15" s="133">
        <f t="shared" si="7"/>
        <v>0</v>
      </c>
    </row>
    <row r="16" spans="1:14" ht="15" thickBot="1" x14ac:dyDescent="0.4">
      <c r="A16" s="197"/>
      <c r="B16" s="21" t="s">
        <v>53</v>
      </c>
      <c r="C16" s="122"/>
      <c r="D16" s="46"/>
      <c r="E16" s="84"/>
      <c r="F16" s="115">
        <f t="shared" si="9"/>
        <v>8</v>
      </c>
      <c r="G16" s="134">
        <f t="shared" si="0"/>
        <v>1.3333333333333333</v>
      </c>
      <c r="H16" s="134">
        <f t="shared" si="1"/>
        <v>53.333333333333329</v>
      </c>
      <c r="I16" s="134">
        <f t="shared" si="2"/>
        <v>0</v>
      </c>
      <c r="J16" s="134">
        <f t="shared" si="3"/>
        <v>13.333333333333332</v>
      </c>
      <c r="K16" s="134">
        <f t="shared" si="4"/>
        <v>0</v>
      </c>
      <c r="L16" s="134">
        <f t="shared" si="5"/>
        <v>13.333333333333332</v>
      </c>
      <c r="M16" s="134">
        <f t="shared" si="6"/>
        <v>0</v>
      </c>
      <c r="N16" s="135">
        <f t="shared" si="7"/>
        <v>0</v>
      </c>
    </row>
    <row r="17" spans="1:14" x14ac:dyDescent="0.35">
      <c r="A17" s="195" t="s">
        <v>72</v>
      </c>
      <c r="B17" s="22" t="s">
        <v>67</v>
      </c>
      <c r="C17" s="121"/>
      <c r="D17" s="44"/>
      <c r="E17" s="82"/>
      <c r="F17" s="111">
        <f t="shared" si="9"/>
        <v>8</v>
      </c>
      <c r="G17" s="130">
        <f t="shared" si="0"/>
        <v>1.3333333333333333</v>
      </c>
      <c r="H17" s="130">
        <f t="shared" si="1"/>
        <v>53.333333333333329</v>
      </c>
      <c r="I17" s="130">
        <f t="shared" si="2"/>
        <v>0</v>
      </c>
      <c r="J17" s="130">
        <f t="shared" si="3"/>
        <v>13.333333333333332</v>
      </c>
      <c r="K17" s="130">
        <f t="shared" si="4"/>
        <v>0</v>
      </c>
      <c r="L17" s="130">
        <f t="shared" si="5"/>
        <v>13.333333333333332</v>
      </c>
      <c r="M17" s="130">
        <f t="shared" si="6"/>
        <v>0</v>
      </c>
      <c r="N17" s="131">
        <f t="shared" si="7"/>
        <v>0</v>
      </c>
    </row>
    <row r="18" spans="1:14" x14ac:dyDescent="0.35">
      <c r="A18" s="196"/>
      <c r="B18" s="23" t="s">
        <v>68</v>
      </c>
      <c r="C18" s="120"/>
      <c r="D18" s="45"/>
      <c r="E18" s="83"/>
      <c r="F18" s="114">
        <f t="shared" si="9"/>
        <v>8</v>
      </c>
      <c r="G18" s="132">
        <f t="shared" si="0"/>
        <v>1.3333333333333333</v>
      </c>
      <c r="H18" s="132">
        <f t="shared" si="1"/>
        <v>53.333333333333329</v>
      </c>
      <c r="I18" s="132">
        <f t="shared" si="2"/>
        <v>0</v>
      </c>
      <c r="J18" s="132">
        <f t="shared" si="3"/>
        <v>13.333333333333332</v>
      </c>
      <c r="K18" s="132">
        <f t="shared" si="4"/>
        <v>0</v>
      </c>
      <c r="L18" s="132">
        <f t="shared" si="5"/>
        <v>13.333333333333332</v>
      </c>
      <c r="M18" s="132">
        <f t="shared" si="6"/>
        <v>0</v>
      </c>
      <c r="N18" s="133">
        <f t="shared" si="7"/>
        <v>0</v>
      </c>
    </row>
    <row r="19" spans="1:14" ht="15" thickBot="1" x14ac:dyDescent="0.4">
      <c r="A19" s="197"/>
      <c r="B19" s="21" t="s">
        <v>53</v>
      </c>
      <c r="C19" s="122"/>
      <c r="D19" s="46"/>
      <c r="E19" s="84"/>
      <c r="F19" s="115">
        <f t="shared" si="9"/>
        <v>8</v>
      </c>
      <c r="G19" s="134">
        <f t="shared" si="0"/>
        <v>1.3333333333333333</v>
      </c>
      <c r="H19" s="134">
        <f t="shared" si="1"/>
        <v>53.333333333333329</v>
      </c>
      <c r="I19" s="134">
        <f t="shared" si="2"/>
        <v>0</v>
      </c>
      <c r="J19" s="134">
        <f t="shared" si="3"/>
        <v>13.333333333333332</v>
      </c>
      <c r="K19" s="134">
        <f t="shared" si="4"/>
        <v>0</v>
      </c>
      <c r="L19" s="134">
        <f t="shared" si="5"/>
        <v>13.333333333333332</v>
      </c>
      <c r="M19" s="134">
        <f t="shared" si="6"/>
        <v>0</v>
      </c>
      <c r="N19" s="135">
        <f t="shared" si="7"/>
        <v>0</v>
      </c>
    </row>
    <row r="20" spans="1:14" x14ac:dyDescent="0.35">
      <c r="A20" s="204" t="s">
        <v>73</v>
      </c>
      <c r="B20" s="22" t="s">
        <v>67</v>
      </c>
      <c r="C20" s="121"/>
      <c r="D20" s="44"/>
      <c r="E20" s="82"/>
      <c r="F20" s="111">
        <f t="shared" si="9"/>
        <v>8</v>
      </c>
      <c r="G20" s="130">
        <f t="shared" si="0"/>
        <v>1.3333333333333333</v>
      </c>
      <c r="H20" s="130">
        <f t="shared" si="1"/>
        <v>53.333333333333329</v>
      </c>
      <c r="I20" s="130">
        <f t="shared" si="2"/>
        <v>0</v>
      </c>
      <c r="J20" s="130">
        <f t="shared" si="3"/>
        <v>13.333333333333332</v>
      </c>
      <c r="K20" s="130">
        <f t="shared" si="4"/>
        <v>0</v>
      </c>
      <c r="L20" s="130">
        <f t="shared" si="5"/>
        <v>13.333333333333332</v>
      </c>
      <c r="M20" s="130">
        <f t="shared" si="6"/>
        <v>0</v>
      </c>
      <c r="N20" s="131">
        <f t="shared" si="7"/>
        <v>0</v>
      </c>
    </row>
    <row r="21" spans="1:14" x14ac:dyDescent="0.35">
      <c r="A21" s="205"/>
      <c r="B21" s="23" t="s">
        <v>68</v>
      </c>
      <c r="C21" s="120"/>
      <c r="D21" s="45"/>
      <c r="E21" s="83"/>
      <c r="F21" s="114">
        <f t="shared" si="9"/>
        <v>8</v>
      </c>
      <c r="G21" s="132">
        <f t="shared" si="0"/>
        <v>1.3333333333333333</v>
      </c>
      <c r="H21" s="132">
        <f t="shared" si="1"/>
        <v>53.333333333333329</v>
      </c>
      <c r="I21" s="132">
        <f t="shared" si="2"/>
        <v>0</v>
      </c>
      <c r="J21" s="132">
        <f t="shared" si="3"/>
        <v>13.333333333333332</v>
      </c>
      <c r="K21" s="132">
        <f t="shared" si="4"/>
        <v>0</v>
      </c>
      <c r="L21" s="132">
        <f t="shared" si="5"/>
        <v>13.333333333333332</v>
      </c>
      <c r="M21" s="132">
        <f t="shared" si="6"/>
        <v>0</v>
      </c>
      <c r="N21" s="133">
        <f t="shared" si="7"/>
        <v>0</v>
      </c>
    </row>
    <row r="22" spans="1:14" ht="15" thickBot="1" x14ac:dyDescent="0.4">
      <c r="A22" s="206"/>
      <c r="B22" s="21" t="s">
        <v>53</v>
      </c>
      <c r="C22" s="122"/>
      <c r="D22" s="46"/>
      <c r="E22" s="84"/>
      <c r="F22" s="115">
        <f t="shared" si="9"/>
        <v>8</v>
      </c>
      <c r="G22" s="134">
        <f t="shared" si="0"/>
        <v>1.3333333333333333</v>
      </c>
      <c r="H22" s="134">
        <f t="shared" si="1"/>
        <v>53.333333333333329</v>
      </c>
      <c r="I22" s="134">
        <f t="shared" si="2"/>
        <v>0</v>
      </c>
      <c r="J22" s="134">
        <f t="shared" si="3"/>
        <v>13.333333333333332</v>
      </c>
      <c r="K22" s="134">
        <f t="shared" si="4"/>
        <v>0</v>
      </c>
      <c r="L22" s="134">
        <f t="shared" si="5"/>
        <v>13.333333333333332</v>
      </c>
      <c r="M22" s="134">
        <f t="shared" si="6"/>
        <v>0</v>
      </c>
      <c r="N22" s="135">
        <f t="shared" si="7"/>
        <v>0</v>
      </c>
    </row>
    <row r="23" spans="1:14" x14ac:dyDescent="0.35">
      <c r="A23" s="204" t="s">
        <v>70</v>
      </c>
      <c r="B23" s="22" t="s">
        <v>71</v>
      </c>
      <c r="C23" s="35">
        <v>1</v>
      </c>
      <c r="D23" s="44">
        <v>1</v>
      </c>
      <c r="E23" s="85"/>
      <c r="F23" s="111">
        <f t="shared" si="9"/>
        <v>8</v>
      </c>
      <c r="G23" s="136">
        <f t="shared" si="0"/>
        <v>1.3333333333333333</v>
      </c>
      <c r="H23" s="136">
        <f t="shared" si="1"/>
        <v>53.333333333333329</v>
      </c>
      <c r="I23" s="136">
        <f t="shared" si="2"/>
        <v>0</v>
      </c>
      <c r="J23" s="136">
        <f t="shared" si="3"/>
        <v>13.333333333333332</v>
      </c>
      <c r="K23" s="136">
        <f t="shared" si="4"/>
        <v>0</v>
      </c>
      <c r="L23" s="136">
        <f t="shared" si="5"/>
        <v>13.333333333333332</v>
      </c>
      <c r="M23" s="136">
        <f t="shared" si="6"/>
        <v>0</v>
      </c>
      <c r="N23" s="136">
        <f t="shared" si="7"/>
        <v>0</v>
      </c>
    </row>
    <row r="24" spans="1:14" x14ac:dyDescent="0.35">
      <c r="A24" s="205"/>
      <c r="B24" s="119"/>
      <c r="C24" s="120"/>
      <c r="D24" s="45"/>
      <c r="E24" s="83"/>
      <c r="F24" s="114">
        <f t="shared" si="9"/>
        <v>8</v>
      </c>
      <c r="G24" s="132">
        <f t="shared" si="0"/>
        <v>1.3333333333333333</v>
      </c>
      <c r="H24" s="132">
        <f t="shared" si="1"/>
        <v>53.333333333333329</v>
      </c>
      <c r="I24" s="132">
        <f t="shared" si="2"/>
        <v>0</v>
      </c>
      <c r="J24" s="132">
        <f t="shared" si="3"/>
        <v>13.333333333333332</v>
      </c>
      <c r="K24" s="132">
        <f t="shared" si="4"/>
        <v>0</v>
      </c>
      <c r="L24" s="132">
        <f t="shared" si="5"/>
        <v>13.333333333333332</v>
      </c>
      <c r="M24" s="132">
        <f t="shared" si="6"/>
        <v>0</v>
      </c>
      <c r="N24" s="132">
        <f t="shared" si="7"/>
        <v>0</v>
      </c>
    </row>
    <row r="25" spans="1:14" ht="15" thickBot="1" x14ac:dyDescent="0.4">
      <c r="A25" s="206"/>
      <c r="B25" s="21" t="s">
        <v>53</v>
      </c>
      <c r="C25" s="37">
        <v>1</v>
      </c>
      <c r="D25" s="46">
        <v>1</v>
      </c>
      <c r="E25" s="86"/>
      <c r="F25" s="115">
        <f t="shared" si="9"/>
        <v>8</v>
      </c>
      <c r="G25" s="137">
        <f t="shared" si="0"/>
        <v>1.3333333333333333</v>
      </c>
      <c r="H25" s="137">
        <f t="shared" si="1"/>
        <v>53.333333333333329</v>
      </c>
      <c r="I25" s="137">
        <f t="shared" si="2"/>
        <v>0</v>
      </c>
      <c r="J25" s="137">
        <f t="shared" si="3"/>
        <v>13.333333333333332</v>
      </c>
      <c r="K25" s="137">
        <f t="shared" si="4"/>
        <v>0</v>
      </c>
      <c r="L25" s="137">
        <f t="shared" si="5"/>
        <v>13.333333333333332</v>
      </c>
      <c r="M25" s="137">
        <f t="shared" si="6"/>
        <v>0</v>
      </c>
      <c r="N25" s="137">
        <f t="shared" si="7"/>
        <v>0</v>
      </c>
    </row>
    <row r="26" spans="1:14" x14ac:dyDescent="0.35">
      <c r="A26" s="195" t="s">
        <v>87</v>
      </c>
      <c r="B26" s="22" t="s">
        <v>67</v>
      </c>
      <c r="C26" s="121"/>
      <c r="D26" s="44"/>
      <c r="E26" s="82"/>
      <c r="F26" s="111">
        <f t="shared" si="9"/>
        <v>8</v>
      </c>
      <c r="G26" s="130">
        <f t="shared" si="0"/>
        <v>1.3333333333333333</v>
      </c>
      <c r="H26" s="130">
        <f t="shared" si="1"/>
        <v>53.333333333333329</v>
      </c>
      <c r="I26" s="130">
        <f t="shared" si="2"/>
        <v>0</v>
      </c>
      <c r="J26" s="130">
        <f t="shared" si="3"/>
        <v>13.333333333333332</v>
      </c>
      <c r="K26" s="130">
        <f t="shared" si="4"/>
        <v>0</v>
      </c>
      <c r="L26" s="130">
        <f t="shared" si="5"/>
        <v>13.333333333333332</v>
      </c>
      <c r="M26" s="130">
        <f t="shared" si="6"/>
        <v>0</v>
      </c>
      <c r="N26" s="131">
        <f t="shared" si="7"/>
        <v>0</v>
      </c>
    </row>
    <row r="27" spans="1:14" x14ac:dyDescent="0.35">
      <c r="A27" s="196"/>
      <c r="B27" s="23" t="s">
        <v>68</v>
      </c>
      <c r="C27" s="120"/>
      <c r="D27" s="45"/>
      <c r="E27" s="83"/>
      <c r="F27" s="114">
        <f t="shared" si="9"/>
        <v>8</v>
      </c>
      <c r="G27" s="132">
        <f t="shared" si="0"/>
        <v>1.3333333333333333</v>
      </c>
      <c r="H27" s="132">
        <f t="shared" si="1"/>
        <v>53.333333333333329</v>
      </c>
      <c r="I27" s="132">
        <f t="shared" si="2"/>
        <v>0</v>
      </c>
      <c r="J27" s="132">
        <f t="shared" si="3"/>
        <v>13.333333333333332</v>
      </c>
      <c r="K27" s="132">
        <f t="shared" si="4"/>
        <v>0</v>
      </c>
      <c r="L27" s="132">
        <f t="shared" si="5"/>
        <v>13.333333333333332</v>
      </c>
      <c r="M27" s="132">
        <f t="shared" si="6"/>
        <v>0</v>
      </c>
      <c r="N27" s="133">
        <f t="shared" si="7"/>
        <v>0</v>
      </c>
    </row>
    <row r="28" spans="1:14" ht="15" thickBot="1" x14ac:dyDescent="0.4">
      <c r="A28" s="208"/>
      <c r="B28" s="21" t="s">
        <v>53</v>
      </c>
      <c r="C28" s="122"/>
      <c r="D28" s="47"/>
      <c r="E28" s="84"/>
      <c r="F28" s="115">
        <f t="shared" si="9"/>
        <v>8</v>
      </c>
      <c r="G28" s="134">
        <f t="shared" si="0"/>
        <v>1.3333333333333333</v>
      </c>
      <c r="H28" s="134">
        <f t="shared" si="1"/>
        <v>53.333333333333329</v>
      </c>
      <c r="I28" s="134">
        <f t="shared" si="2"/>
        <v>0</v>
      </c>
      <c r="J28" s="134">
        <f t="shared" si="3"/>
        <v>13.333333333333332</v>
      </c>
      <c r="K28" s="134">
        <f t="shared" si="4"/>
        <v>0</v>
      </c>
      <c r="L28" s="134">
        <f t="shared" si="5"/>
        <v>13.333333333333332</v>
      </c>
      <c r="M28" s="134">
        <f t="shared" si="6"/>
        <v>0</v>
      </c>
      <c r="N28" s="135">
        <f t="shared" si="7"/>
        <v>0</v>
      </c>
    </row>
    <row r="29" spans="1:14" x14ac:dyDescent="0.35">
      <c r="A29" s="195" t="s">
        <v>74</v>
      </c>
      <c r="B29" s="19" t="s">
        <v>67</v>
      </c>
      <c r="C29" s="121"/>
      <c r="D29" s="44"/>
      <c r="E29" s="82"/>
      <c r="F29" s="111">
        <f t="shared" si="9"/>
        <v>8</v>
      </c>
      <c r="G29" s="130">
        <f t="shared" si="0"/>
        <v>1.3333333333333333</v>
      </c>
      <c r="H29" s="130">
        <f t="shared" si="1"/>
        <v>53.333333333333329</v>
      </c>
      <c r="I29" s="130">
        <f t="shared" si="2"/>
        <v>0</v>
      </c>
      <c r="J29" s="130">
        <f t="shared" si="3"/>
        <v>13.333333333333332</v>
      </c>
      <c r="K29" s="130">
        <f t="shared" si="4"/>
        <v>0</v>
      </c>
      <c r="L29" s="130">
        <f t="shared" si="5"/>
        <v>13.333333333333332</v>
      </c>
      <c r="M29" s="130">
        <f t="shared" si="6"/>
        <v>0</v>
      </c>
      <c r="N29" s="131">
        <f t="shared" si="7"/>
        <v>0</v>
      </c>
    </row>
    <row r="30" spans="1:14" x14ac:dyDescent="0.35">
      <c r="A30" s="196"/>
      <c r="B30" s="20" t="s">
        <v>68</v>
      </c>
      <c r="C30" s="120"/>
      <c r="D30" s="45"/>
      <c r="E30" s="83"/>
      <c r="F30" s="114">
        <f t="shared" si="9"/>
        <v>8</v>
      </c>
      <c r="G30" s="132">
        <f t="shared" si="0"/>
        <v>1.3333333333333333</v>
      </c>
      <c r="H30" s="132">
        <f t="shared" si="1"/>
        <v>53.333333333333329</v>
      </c>
      <c r="I30" s="132">
        <f t="shared" si="2"/>
        <v>0</v>
      </c>
      <c r="J30" s="132">
        <f t="shared" si="3"/>
        <v>13.333333333333332</v>
      </c>
      <c r="K30" s="132">
        <f t="shared" si="4"/>
        <v>0</v>
      </c>
      <c r="L30" s="132">
        <f t="shared" si="5"/>
        <v>13.333333333333332</v>
      </c>
      <c r="M30" s="132">
        <f t="shared" si="6"/>
        <v>0</v>
      </c>
      <c r="N30" s="133">
        <f t="shared" si="7"/>
        <v>0</v>
      </c>
    </row>
    <row r="31" spans="1:14" ht="15" thickBot="1" x14ac:dyDescent="0.4">
      <c r="A31" s="197"/>
      <c r="B31" s="26" t="s">
        <v>53</v>
      </c>
      <c r="C31" s="122"/>
      <c r="D31" s="46"/>
      <c r="E31" s="84"/>
      <c r="F31" s="115">
        <f>F28</f>
        <v>8</v>
      </c>
      <c r="G31" s="134">
        <f t="shared" si="0"/>
        <v>1.3333333333333333</v>
      </c>
      <c r="H31" s="134">
        <f t="shared" si="1"/>
        <v>53.333333333333329</v>
      </c>
      <c r="I31" s="134">
        <f t="shared" si="2"/>
        <v>0</v>
      </c>
      <c r="J31" s="134">
        <f t="shared" si="3"/>
        <v>13.333333333333332</v>
      </c>
      <c r="K31" s="134">
        <f t="shared" si="4"/>
        <v>0</v>
      </c>
      <c r="L31" s="134">
        <f t="shared" si="5"/>
        <v>13.333333333333332</v>
      </c>
      <c r="M31" s="134">
        <f t="shared" si="6"/>
        <v>0</v>
      </c>
      <c r="N31" s="135">
        <f t="shared" si="7"/>
        <v>0</v>
      </c>
    </row>
    <row r="32" spans="1:14" ht="15" customHeight="1" x14ac:dyDescent="0.35">
      <c r="A32" s="201" t="s">
        <v>105</v>
      </c>
      <c r="B32" s="98" t="s">
        <v>107</v>
      </c>
      <c r="C32" s="123"/>
      <c r="D32" s="99"/>
      <c r="E32" s="94"/>
      <c r="F32" s="113">
        <f>F31</f>
        <v>8</v>
      </c>
      <c r="G32" s="130">
        <f t="shared" si="0"/>
        <v>1.3333333333333333</v>
      </c>
      <c r="H32" s="130">
        <f t="shared" si="1"/>
        <v>53.333333333333329</v>
      </c>
      <c r="I32" s="130">
        <f t="shared" si="2"/>
        <v>0</v>
      </c>
      <c r="J32" s="130">
        <f t="shared" si="3"/>
        <v>13.333333333333332</v>
      </c>
      <c r="K32" s="130">
        <f t="shared" si="4"/>
        <v>0</v>
      </c>
      <c r="L32" s="130">
        <f t="shared" si="5"/>
        <v>13.333333333333332</v>
      </c>
      <c r="M32" s="130">
        <f t="shared" si="6"/>
        <v>0</v>
      </c>
      <c r="N32" s="138">
        <f t="shared" si="7"/>
        <v>0</v>
      </c>
    </row>
    <row r="33" spans="1:14" x14ac:dyDescent="0.35">
      <c r="A33" s="202"/>
      <c r="B33" s="100" t="s">
        <v>108</v>
      </c>
      <c r="C33" s="124"/>
      <c r="D33" s="101"/>
      <c r="E33" s="95"/>
      <c r="F33" s="114">
        <f>F32</f>
        <v>8</v>
      </c>
      <c r="G33" s="132">
        <f t="shared" si="0"/>
        <v>1.3333333333333333</v>
      </c>
      <c r="H33" s="132">
        <f t="shared" si="1"/>
        <v>53.333333333333329</v>
      </c>
      <c r="I33" s="132">
        <f t="shared" si="2"/>
        <v>0</v>
      </c>
      <c r="J33" s="132">
        <f t="shared" si="3"/>
        <v>13.333333333333332</v>
      </c>
      <c r="K33" s="132">
        <f t="shared" si="4"/>
        <v>0</v>
      </c>
      <c r="L33" s="132">
        <f t="shared" si="5"/>
        <v>13.333333333333332</v>
      </c>
      <c r="M33" s="132">
        <f t="shared" si="6"/>
        <v>0</v>
      </c>
      <c r="N33" s="133">
        <f t="shared" si="7"/>
        <v>0</v>
      </c>
    </row>
    <row r="34" spans="1:14" x14ac:dyDescent="0.35">
      <c r="A34" s="202"/>
      <c r="B34" s="100" t="s">
        <v>106</v>
      </c>
      <c r="C34" s="124"/>
      <c r="D34" s="101"/>
      <c r="E34" s="83"/>
      <c r="F34" s="110">
        <f>F33</f>
        <v>8</v>
      </c>
      <c r="G34" s="132">
        <f t="shared" si="0"/>
        <v>1.3333333333333333</v>
      </c>
      <c r="H34" s="132">
        <f t="shared" si="1"/>
        <v>53.333333333333329</v>
      </c>
      <c r="I34" s="132">
        <f t="shared" si="2"/>
        <v>0</v>
      </c>
      <c r="J34" s="132">
        <f t="shared" si="3"/>
        <v>13.333333333333332</v>
      </c>
      <c r="K34" s="132">
        <f t="shared" si="4"/>
        <v>0</v>
      </c>
      <c r="L34" s="132">
        <f t="shared" si="5"/>
        <v>13.333333333333332</v>
      </c>
      <c r="M34" s="132">
        <f t="shared" si="6"/>
        <v>0</v>
      </c>
      <c r="N34" s="139">
        <f t="shared" si="7"/>
        <v>0</v>
      </c>
    </row>
    <row r="35" spans="1:14" ht="15" thickBot="1" x14ac:dyDescent="0.4">
      <c r="A35" s="203"/>
      <c r="B35" s="102" t="s">
        <v>109</v>
      </c>
      <c r="C35" s="125"/>
      <c r="D35" s="103"/>
      <c r="E35" s="97"/>
      <c r="F35" s="110">
        <f>F34</f>
        <v>8</v>
      </c>
      <c r="G35" s="140">
        <f t="shared" si="0"/>
        <v>1.3333333333333333</v>
      </c>
      <c r="H35" s="140">
        <f>G35*40</f>
        <v>53.333333333333329</v>
      </c>
      <c r="I35" s="140">
        <f t="shared" si="2"/>
        <v>0</v>
      </c>
      <c r="J35" s="140">
        <f t="shared" si="3"/>
        <v>13.333333333333332</v>
      </c>
      <c r="K35" s="140">
        <f t="shared" si="4"/>
        <v>0</v>
      </c>
      <c r="L35" s="140">
        <f t="shared" si="5"/>
        <v>13.333333333333332</v>
      </c>
      <c r="M35" s="140">
        <f t="shared" si="6"/>
        <v>0</v>
      </c>
      <c r="N35" s="141">
        <f t="shared" si="7"/>
        <v>0</v>
      </c>
    </row>
    <row r="36" spans="1:14" x14ac:dyDescent="0.35">
      <c r="A36" s="198" t="s">
        <v>76</v>
      </c>
      <c r="B36" s="27" t="s">
        <v>77</v>
      </c>
      <c r="C36" s="35">
        <v>1</v>
      </c>
      <c r="D36" s="44">
        <v>1</v>
      </c>
      <c r="E36" s="82"/>
      <c r="F36" s="107">
        <v>2</v>
      </c>
      <c r="G36" s="130">
        <f t="shared" si="0"/>
        <v>0.33333333333333331</v>
      </c>
      <c r="H36" s="130">
        <f t="shared" si="1"/>
        <v>13.333333333333332</v>
      </c>
      <c r="I36" s="130">
        <f t="shared" si="2"/>
        <v>0</v>
      </c>
      <c r="J36" s="130">
        <f t="shared" si="3"/>
        <v>3.333333333333333</v>
      </c>
      <c r="K36" s="130">
        <f t="shared" si="4"/>
        <v>0</v>
      </c>
      <c r="L36" s="130">
        <f t="shared" si="5"/>
        <v>3.333333333333333</v>
      </c>
      <c r="M36" s="130">
        <f t="shared" si="6"/>
        <v>0</v>
      </c>
      <c r="N36" s="131">
        <f t="shared" si="7"/>
        <v>0</v>
      </c>
    </row>
    <row r="37" spans="1:14" x14ac:dyDescent="0.35">
      <c r="A37" s="199"/>
      <c r="B37" s="12" t="s">
        <v>78</v>
      </c>
      <c r="C37" s="36"/>
      <c r="D37" s="45"/>
      <c r="E37" s="83"/>
      <c r="F37" s="108">
        <f>F36</f>
        <v>2</v>
      </c>
      <c r="G37" s="132">
        <f t="shared" si="0"/>
        <v>0.33333333333333331</v>
      </c>
      <c r="H37" s="132">
        <f t="shared" si="1"/>
        <v>13.333333333333332</v>
      </c>
      <c r="I37" s="132">
        <f t="shared" si="2"/>
        <v>0</v>
      </c>
      <c r="J37" s="132">
        <f t="shared" si="3"/>
        <v>3.333333333333333</v>
      </c>
      <c r="K37" s="132">
        <f t="shared" si="4"/>
        <v>0</v>
      </c>
      <c r="L37" s="132">
        <f t="shared" si="5"/>
        <v>3.333333333333333</v>
      </c>
      <c r="M37" s="132">
        <f t="shared" si="6"/>
        <v>0</v>
      </c>
      <c r="N37" s="133">
        <f t="shared" si="7"/>
        <v>0</v>
      </c>
    </row>
    <row r="38" spans="1:14" x14ac:dyDescent="0.35">
      <c r="A38" s="199"/>
      <c r="B38" s="12" t="s">
        <v>79</v>
      </c>
      <c r="C38" s="36">
        <v>1</v>
      </c>
      <c r="D38" s="45">
        <v>1</v>
      </c>
      <c r="E38" s="83"/>
      <c r="F38" s="108">
        <f t="shared" ref="F38:F44" si="10">F37</f>
        <v>2</v>
      </c>
      <c r="G38" s="132">
        <f t="shared" si="0"/>
        <v>0.33333333333333331</v>
      </c>
      <c r="H38" s="132">
        <f t="shared" si="1"/>
        <v>13.333333333333332</v>
      </c>
      <c r="I38" s="132">
        <f t="shared" si="2"/>
        <v>0</v>
      </c>
      <c r="J38" s="132">
        <f t="shared" si="3"/>
        <v>3.333333333333333</v>
      </c>
      <c r="K38" s="132">
        <f t="shared" si="4"/>
        <v>0</v>
      </c>
      <c r="L38" s="132">
        <f t="shared" si="5"/>
        <v>3.333333333333333</v>
      </c>
      <c r="M38" s="132">
        <f t="shared" si="6"/>
        <v>0</v>
      </c>
      <c r="N38" s="133">
        <f t="shared" si="7"/>
        <v>0</v>
      </c>
    </row>
    <row r="39" spans="1:14" x14ac:dyDescent="0.35">
      <c r="A39" s="199"/>
      <c r="B39" s="12" t="s">
        <v>80</v>
      </c>
      <c r="C39" s="36"/>
      <c r="D39" s="45"/>
      <c r="E39" s="83"/>
      <c r="F39" s="108">
        <f t="shared" si="10"/>
        <v>2</v>
      </c>
      <c r="G39" s="132">
        <f t="shared" si="0"/>
        <v>0.33333333333333331</v>
      </c>
      <c r="H39" s="132">
        <f t="shared" si="1"/>
        <v>13.333333333333332</v>
      </c>
      <c r="I39" s="132">
        <f t="shared" si="2"/>
        <v>0</v>
      </c>
      <c r="J39" s="132">
        <f t="shared" si="3"/>
        <v>3.333333333333333</v>
      </c>
      <c r="K39" s="132">
        <f t="shared" si="4"/>
        <v>0</v>
      </c>
      <c r="L39" s="132">
        <f t="shared" si="5"/>
        <v>3.333333333333333</v>
      </c>
      <c r="M39" s="132">
        <f t="shared" si="6"/>
        <v>0</v>
      </c>
      <c r="N39" s="133">
        <f t="shared" si="7"/>
        <v>0</v>
      </c>
    </row>
    <row r="40" spans="1:14" x14ac:dyDescent="0.35">
      <c r="A40" s="199"/>
      <c r="B40" s="12" t="s">
        <v>81</v>
      </c>
      <c r="C40" s="36">
        <v>1</v>
      </c>
      <c r="D40" s="45">
        <v>1</v>
      </c>
      <c r="E40" s="83"/>
      <c r="F40" s="108">
        <f t="shared" si="10"/>
        <v>2</v>
      </c>
      <c r="G40" s="132">
        <f t="shared" si="0"/>
        <v>0.33333333333333331</v>
      </c>
      <c r="H40" s="132">
        <f t="shared" si="1"/>
        <v>13.333333333333332</v>
      </c>
      <c r="I40" s="132">
        <f t="shared" si="2"/>
        <v>0</v>
      </c>
      <c r="J40" s="132">
        <f t="shared" si="3"/>
        <v>3.333333333333333</v>
      </c>
      <c r="K40" s="132">
        <f t="shared" si="4"/>
        <v>0</v>
      </c>
      <c r="L40" s="132">
        <f t="shared" si="5"/>
        <v>3.333333333333333</v>
      </c>
      <c r="M40" s="132">
        <f t="shared" si="6"/>
        <v>0</v>
      </c>
      <c r="N40" s="133">
        <f t="shared" si="7"/>
        <v>0</v>
      </c>
    </row>
    <row r="41" spans="1:14" x14ac:dyDescent="0.35">
      <c r="A41" s="199"/>
      <c r="B41" s="12" t="s">
        <v>52</v>
      </c>
      <c r="C41" s="36">
        <v>1</v>
      </c>
      <c r="D41" s="45">
        <v>1</v>
      </c>
      <c r="E41" s="83"/>
      <c r="F41" s="108">
        <f t="shared" si="10"/>
        <v>2</v>
      </c>
      <c r="G41" s="132">
        <f t="shared" si="0"/>
        <v>0.33333333333333331</v>
      </c>
      <c r="H41" s="132">
        <f t="shared" si="1"/>
        <v>13.333333333333332</v>
      </c>
      <c r="I41" s="132">
        <f t="shared" si="2"/>
        <v>0</v>
      </c>
      <c r="J41" s="132">
        <f t="shared" si="3"/>
        <v>3.333333333333333</v>
      </c>
      <c r="K41" s="132">
        <f t="shared" si="4"/>
        <v>0</v>
      </c>
      <c r="L41" s="132">
        <f t="shared" si="5"/>
        <v>3.333333333333333</v>
      </c>
      <c r="M41" s="132">
        <f t="shared" si="6"/>
        <v>0</v>
      </c>
      <c r="N41" s="133">
        <f t="shared" si="7"/>
        <v>0</v>
      </c>
    </row>
    <row r="42" spans="1:14" x14ac:dyDescent="0.35">
      <c r="A42" s="199"/>
      <c r="B42" s="12" t="s">
        <v>50</v>
      </c>
      <c r="C42" s="36">
        <v>1</v>
      </c>
      <c r="D42" s="45">
        <v>1</v>
      </c>
      <c r="E42" s="83"/>
      <c r="F42" s="108">
        <f t="shared" si="10"/>
        <v>2</v>
      </c>
      <c r="G42" s="132">
        <f t="shared" si="0"/>
        <v>0.33333333333333331</v>
      </c>
      <c r="H42" s="132">
        <f t="shared" si="1"/>
        <v>13.333333333333332</v>
      </c>
      <c r="I42" s="132">
        <f t="shared" si="2"/>
        <v>0</v>
      </c>
      <c r="J42" s="132">
        <f t="shared" si="3"/>
        <v>3.333333333333333</v>
      </c>
      <c r="K42" s="132">
        <f t="shared" si="4"/>
        <v>0</v>
      </c>
      <c r="L42" s="132">
        <f t="shared" si="5"/>
        <v>3.333333333333333</v>
      </c>
      <c r="M42" s="132">
        <f t="shared" si="6"/>
        <v>0</v>
      </c>
      <c r="N42" s="133">
        <f t="shared" si="7"/>
        <v>0</v>
      </c>
    </row>
    <row r="43" spans="1:14" x14ac:dyDescent="0.35">
      <c r="A43" s="199"/>
      <c r="B43" s="12" t="s">
        <v>82</v>
      </c>
      <c r="C43" s="36">
        <v>1</v>
      </c>
      <c r="D43" s="45">
        <v>1</v>
      </c>
      <c r="E43" s="83"/>
      <c r="F43" s="108">
        <f t="shared" si="10"/>
        <v>2</v>
      </c>
      <c r="G43" s="132">
        <f t="shared" si="0"/>
        <v>0.33333333333333331</v>
      </c>
      <c r="H43" s="132">
        <f t="shared" si="1"/>
        <v>13.333333333333332</v>
      </c>
      <c r="I43" s="132">
        <f t="shared" si="2"/>
        <v>0</v>
      </c>
      <c r="J43" s="132">
        <f t="shared" si="3"/>
        <v>3.333333333333333</v>
      </c>
      <c r="K43" s="132">
        <f t="shared" si="4"/>
        <v>0</v>
      </c>
      <c r="L43" s="132">
        <f t="shared" si="5"/>
        <v>3.333333333333333</v>
      </c>
      <c r="M43" s="132">
        <f t="shared" si="6"/>
        <v>0</v>
      </c>
      <c r="N43" s="133">
        <f t="shared" si="7"/>
        <v>0</v>
      </c>
    </row>
    <row r="44" spans="1:14" x14ac:dyDescent="0.35">
      <c r="A44" s="199"/>
      <c r="B44" s="12" t="s">
        <v>83</v>
      </c>
      <c r="C44" s="36"/>
      <c r="D44" s="45"/>
      <c r="E44" s="83"/>
      <c r="F44" s="108">
        <f t="shared" si="10"/>
        <v>2</v>
      </c>
      <c r="G44" s="132">
        <f t="shared" si="0"/>
        <v>0.33333333333333331</v>
      </c>
      <c r="H44" s="132">
        <f t="shared" si="1"/>
        <v>13.333333333333332</v>
      </c>
      <c r="I44" s="132">
        <f t="shared" si="2"/>
        <v>0</v>
      </c>
      <c r="J44" s="132">
        <f t="shared" si="3"/>
        <v>3.333333333333333</v>
      </c>
      <c r="K44" s="132">
        <f t="shared" si="4"/>
        <v>0</v>
      </c>
      <c r="L44" s="132">
        <f t="shared" si="5"/>
        <v>3.333333333333333</v>
      </c>
      <c r="M44" s="132">
        <f t="shared" si="6"/>
        <v>0</v>
      </c>
      <c r="N44" s="133">
        <f t="shared" si="7"/>
        <v>0</v>
      </c>
    </row>
    <row r="45" spans="1:14" ht="15" thickBot="1" x14ac:dyDescent="0.4">
      <c r="A45" s="200"/>
      <c r="B45" s="28" t="s">
        <v>84</v>
      </c>
      <c r="C45" s="37">
        <v>1</v>
      </c>
      <c r="D45" s="46">
        <v>1</v>
      </c>
      <c r="E45" s="84"/>
      <c r="F45" s="109">
        <f>F44</f>
        <v>2</v>
      </c>
      <c r="G45" s="134">
        <f t="shared" si="0"/>
        <v>0.33333333333333331</v>
      </c>
      <c r="H45" s="134">
        <f t="shared" si="1"/>
        <v>13.333333333333332</v>
      </c>
      <c r="I45" s="134">
        <f t="shared" si="2"/>
        <v>0</v>
      </c>
      <c r="J45" s="134">
        <f t="shared" si="3"/>
        <v>3.333333333333333</v>
      </c>
      <c r="K45" s="134">
        <f t="shared" si="4"/>
        <v>0</v>
      </c>
      <c r="L45" s="134">
        <f t="shared" si="5"/>
        <v>3.333333333333333</v>
      </c>
      <c r="M45" s="134">
        <f t="shared" si="6"/>
        <v>0</v>
      </c>
      <c r="N45" s="135">
        <f t="shared" si="7"/>
        <v>0</v>
      </c>
    </row>
    <row r="46" spans="1:14" x14ac:dyDescent="0.35">
      <c r="A46" s="17"/>
      <c r="C46" s="18"/>
      <c r="G46" s="60"/>
      <c r="H46" s="60"/>
      <c r="I46" s="60"/>
      <c r="J46" s="60"/>
      <c r="K46" s="60"/>
      <c r="L46" s="60"/>
      <c r="M46" s="60"/>
      <c r="N46" s="60"/>
    </row>
    <row r="47" spans="1:14" x14ac:dyDescent="0.35">
      <c r="A47" s="15"/>
      <c r="B47" s="30" t="s">
        <v>25</v>
      </c>
      <c r="C47" s="31">
        <f>SUM(C2:C45)</f>
        <v>15</v>
      </c>
      <c r="D47" s="48">
        <f>SUM(D2:D45)</f>
        <v>15</v>
      </c>
      <c r="G47" s="60"/>
      <c r="H47" s="60"/>
      <c r="I47" s="60"/>
      <c r="J47" s="60"/>
      <c r="K47" s="60"/>
      <c r="L47" s="60"/>
      <c r="M47" s="60"/>
      <c r="N47" s="60">
        <f>SUM(N2:N46)</f>
        <v>0</v>
      </c>
    </row>
    <row r="49" spans="1:7" ht="15" thickBot="1" x14ac:dyDescent="0.4">
      <c r="A49" s="13" t="s">
        <v>93</v>
      </c>
      <c r="B49" s="13"/>
      <c r="C49" s="14"/>
    </row>
    <row r="50" spans="1:7" ht="23.5" x14ac:dyDescent="0.55000000000000004">
      <c r="B50" s="173"/>
      <c r="C50" s="174"/>
      <c r="D50" s="174"/>
      <c r="E50" s="174"/>
      <c r="F50" s="174"/>
      <c r="G50" s="175"/>
    </row>
    <row r="51" spans="1:7" x14ac:dyDescent="0.35">
      <c r="B51" s="176"/>
      <c r="G51" s="177"/>
    </row>
    <row r="52" spans="1:7" x14ac:dyDescent="0.35">
      <c r="B52" s="178"/>
      <c r="G52" s="177"/>
    </row>
    <row r="53" spans="1:7" ht="15" thickBot="1" x14ac:dyDescent="0.4">
      <c r="B53" s="179"/>
      <c r="C53" s="180"/>
      <c r="D53" s="180"/>
      <c r="E53" s="180"/>
      <c r="F53" s="180"/>
      <c r="G53" s="181"/>
    </row>
    <row r="54" spans="1:7" x14ac:dyDescent="0.35">
      <c r="A54" s="13"/>
      <c r="B54" s="13"/>
    </row>
    <row r="55" spans="1:7" x14ac:dyDescent="0.35">
      <c r="A55" s="13"/>
      <c r="B55" s="13"/>
    </row>
    <row r="56" spans="1:7" x14ac:dyDescent="0.35">
      <c r="A56" s="13"/>
      <c r="B56" s="13"/>
    </row>
  </sheetData>
  <mergeCells count="12">
    <mergeCell ref="A36:A45"/>
    <mergeCell ref="A32:A35"/>
    <mergeCell ref="A17:A19"/>
    <mergeCell ref="A20:A22"/>
    <mergeCell ref="A23:A25"/>
    <mergeCell ref="A26:A28"/>
    <mergeCell ref="A29:A31"/>
    <mergeCell ref="A2:A4"/>
    <mergeCell ref="A5:A7"/>
    <mergeCell ref="A8:A10"/>
    <mergeCell ref="A11:A13"/>
    <mergeCell ref="A14:A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58F8B-898C-452A-AEFF-DCE2DC6AE2FD}">
  <dimension ref="A1:Q43"/>
  <sheetViews>
    <sheetView topLeftCell="A12" workbookViewId="0">
      <selection activeCell="C31" sqref="C31:Q43"/>
    </sheetView>
  </sheetViews>
  <sheetFormatPr defaultRowHeight="14.5" x14ac:dyDescent="0.35"/>
  <cols>
    <col min="2" max="2" width="34.90625" customWidth="1"/>
    <col min="3" max="3" width="12.36328125" bestFit="1" customWidth="1"/>
    <col min="4" max="4" width="11" customWidth="1"/>
    <col min="5" max="7" width="11.90625" bestFit="1" customWidth="1"/>
    <col min="8" max="8" width="10.90625" customWidth="1"/>
    <col min="9" max="9" width="11.54296875" customWidth="1"/>
    <col min="10" max="10" width="11.08984375" customWidth="1"/>
    <col min="11" max="11" width="12" customWidth="1"/>
    <col min="12" max="12" width="11.6328125" customWidth="1"/>
    <col min="13" max="13" width="11.36328125" customWidth="1"/>
    <col min="14" max="14" width="10.1796875" bestFit="1" customWidth="1"/>
    <col min="15" max="15" width="13.08984375" bestFit="1" customWidth="1"/>
  </cols>
  <sheetData>
    <row r="1" spans="1:17" ht="58" x14ac:dyDescent="0.35">
      <c r="A1" s="57" t="s">
        <v>24</v>
      </c>
      <c r="B1" s="58" t="s">
        <v>26</v>
      </c>
      <c r="C1" s="58" t="s">
        <v>27</v>
      </c>
      <c r="D1" s="58" t="s">
        <v>28</v>
      </c>
      <c r="E1" s="58" t="s">
        <v>29</v>
      </c>
      <c r="F1" s="58" t="s">
        <v>30</v>
      </c>
      <c r="G1" s="58" t="s">
        <v>31</v>
      </c>
      <c r="H1" s="58" t="s">
        <v>32</v>
      </c>
      <c r="I1" s="58" t="s">
        <v>111</v>
      </c>
      <c r="J1" s="58" t="s">
        <v>33</v>
      </c>
      <c r="K1" s="58" t="s">
        <v>34</v>
      </c>
      <c r="L1" s="58" t="s">
        <v>35</v>
      </c>
      <c r="M1" s="58" t="s">
        <v>97</v>
      </c>
      <c r="N1" s="58" t="s">
        <v>110</v>
      </c>
      <c r="O1" s="2" t="s">
        <v>36</v>
      </c>
      <c r="P1" s="104" t="s">
        <v>113</v>
      </c>
      <c r="Q1" s="104" t="s">
        <v>112</v>
      </c>
    </row>
    <row r="2" spans="1:17" x14ac:dyDescent="0.3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06"/>
      <c r="Q2" s="106"/>
    </row>
    <row r="3" spans="1:17" x14ac:dyDescent="0.35">
      <c r="A3" s="50">
        <v>1</v>
      </c>
      <c r="B3" s="51" t="s">
        <v>37</v>
      </c>
      <c r="C3" s="10">
        <v>627.36</v>
      </c>
      <c r="D3" s="11">
        <f>C3*1.1</f>
        <v>690.09600000000012</v>
      </c>
      <c r="E3" s="10">
        <f>C3*1.5</f>
        <v>941.04</v>
      </c>
      <c r="F3" s="10">
        <f>C3*2</f>
        <v>1254.72</v>
      </c>
      <c r="G3" s="10">
        <f>C3*2</f>
        <v>1254.72</v>
      </c>
      <c r="H3" s="10">
        <v>120</v>
      </c>
      <c r="I3" s="10">
        <v>310</v>
      </c>
      <c r="J3" s="10">
        <v>810</v>
      </c>
      <c r="K3" s="10">
        <v>1500</v>
      </c>
      <c r="L3" s="10">
        <v>1500</v>
      </c>
      <c r="M3" s="10">
        <v>650</v>
      </c>
      <c r="N3" s="10">
        <v>4</v>
      </c>
      <c r="O3" s="105">
        <v>10000</v>
      </c>
      <c r="P3" s="11">
        <v>6000</v>
      </c>
      <c r="Q3" s="11">
        <v>5000</v>
      </c>
    </row>
    <row r="4" spans="1:17" x14ac:dyDescent="0.35">
      <c r="A4" s="50">
        <v>2</v>
      </c>
      <c r="B4" s="3" t="s">
        <v>58</v>
      </c>
      <c r="C4" s="10">
        <v>627.36</v>
      </c>
      <c r="D4" s="11">
        <f t="shared" ref="D4:D38" si="0">C4*1.1</f>
        <v>690.09600000000012</v>
      </c>
      <c r="E4" s="10">
        <f t="shared" ref="E4:E38" si="1">C4*1.5</f>
        <v>941.04</v>
      </c>
      <c r="F4" s="10">
        <f t="shared" ref="F4:F38" si="2">C4*2</f>
        <v>1254.72</v>
      </c>
      <c r="G4" s="10">
        <f t="shared" ref="G4:G38" si="3">C4*2</f>
        <v>1254.72</v>
      </c>
      <c r="H4" s="10">
        <v>120</v>
      </c>
      <c r="I4" s="10">
        <v>310</v>
      </c>
      <c r="J4" s="10">
        <v>810</v>
      </c>
      <c r="K4" s="10">
        <v>1500</v>
      </c>
      <c r="L4" s="10">
        <v>1500</v>
      </c>
      <c r="M4" s="10">
        <v>650</v>
      </c>
      <c r="N4" s="10">
        <v>4</v>
      </c>
      <c r="O4" s="10">
        <v>10000</v>
      </c>
      <c r="P4" s="11">
        <v>6000</v>
      </c>
      <c r="Q4" s="11">
        <v>5000</v>
      </c>
    </row>
    <row r="5" spans="1:17" x14ac:dyDescent="0.35">
      <c r="A5" s="50">
        <v>3</v>
      </c>
      <c r="B5" s="52" t="s">
        <v>59</v>
      </c>
      <c r="C5" s="10">
        <v>1100</v>
      </c>
      <c r="D5" s="11">
        <f t="shared" si="0"/>
        <v>1210</v>
      </c>
      <c r="E5" s="10">
        <f t="shared" si="1"/>
        <v>1650</v>
      </c>
      <c r="F5" s="10">
        <f t="shared" si="2"/>
        <v>2200</v>
      </c>
      <c r="G5" s="10">
        <f t="shared" si="3"/>
        <v>2200</v>
      </c>
      <c r="H5" s="10">
        <v>120</v>
      </c>
      <c r="I5" s="10">
        <v>310</v>
      </c>
      <c r="J5" s="10">
        <v>810</v>
      </c>
      <c r="K5" s="10">
        <v>1500</v>
      </c>
      <c r="L5" s="10">
        <v>1500</v>
      </c>
      <c r="M5" s="10">
        <v>650</v>
      </c>
      <c r="N5" s="10">
        <v>4</v>
      </c>
      <c r="O5" s="10">
        <v>10000</v>
      </c>
      <c r="P5" s="11">
        <v>6000</v>
      </c>
      <c r="Q5" s="11">
        <v>5000</v>
      </c>
    </row>
    <row r="6" spans="1:17" x14ac:dyDescent="0.35">
      <c r="A6" s="50">
        <v>4</v>
      </c>
      <c r="B6" s="52" t="s">
        <v>55</v>
      </c>
      <c r="C6" s="10">
        <v>310</v>
      </c>
      <c r="D6" s="11">
        <f t="shared" si="0"/>
        <v>341</v>
      </c>
      <c r="E6" s="10">
        <f t="shared" si="1"/>
        <v>465</v>
      </c>
      <c r="F6" s="10">
        <f t="shared" si="2"/>
        <v>620</v>
      </c>
      <c r="G6" s="10">
        <f t="shared" si="3"/>
        <v>620</v>
      </c>
      <c r="H6" s="10">
        <v>120</v>
      </c>
      <c r="I6" s="10">
        <v>310</v>
      </c>
      <c r="J6" s="10">
        <v>810</v>
      </c>
      <c r="K6" s="10">
        <v>1500</v>
      </c>
      <c r="L6" s="10">
        <v>1500</v>
      </c>
      <c r="M6" s="10">
        <v>650</v>
      </c>
      <c r="N6" s="10">
        <v>4</v>
      </c>
      <c r="O6" s="10">
        <v>10000</v>
      </c>
      <c r="P6" s="11">
        <v>6000</v>
      </c>
      <c r="Q6" s="11">
        <v>5000</v>
      </c>
    </row>
    <row r="7" spans="1:17" x14ac:dyDescent="0.35">
      <c r="A7" s="50">
        <v>5</v>
      </c>
      <c r="B7" s="53" t="s">
        <v>56</v>
      </c>
      <c r="C7" s="10">
        <v>280</v>
      </c>
      <c r="D7" s="11">
        <f t="shared" si="0"/>
        <v>308</v>
      </c>
      <c r="E7" s="10">
        <f t="shared" si="1"/>
        <v>420</v>
      </c>
      <c r="F7" s="10">
        <f t="shared" si="2"/>
        <v>560</v>
      </c>
      <c r="G7" s="10">
        <f t="shared" si="3"/>
        <v>560</v>
      </c>
      <c r="H7" s="10">
        <v>120</v>
      </c>
      <c r="I7" s="10">
        <v>310</v>
      </c>
      <c r="J7" s="10">
        <v>810</v>
      </c>
      <c r="K7" s="10">
        <v>1500</v>
      </c>
      <c r="L7" s="10">
        <v>1500</v>
      </c>
      <c r="M7" s="10">
        <v>650</v>
      </c>
      <c r="N7" s="10">
        <v>4</v>
      </c>
      <c r="O7" s="10">
        <v>10000</v>
      </c>
      <c r="P7" s="11">
        <v>6000</v>
      </c>
      <c r="Q7" s="11">
        <v>5000</v>
      </c>
    </row>
    <row r="8" spans="1:17" x14ac:dyDescent="0.35">
      <c r="A8" s="50">
        <v>6</v>
      </c>
      <c r="B8" s="3" t="s">
        <v>38</v>
      </c>
      <c r="C8" s="10">
        <v>284.64</v>
      </c>
      <c r="D8" s="11">
        <f t="shared" si="0"/>
        <v>313.10399999999998</v>
      </c>
      <c r="E8" s="10">
        <f t="shared" si="1"/>
        <v>426.96</v>
      </c>
      <c r="F8" s="10">
        <f t="shared" si="2"/>
        <v>569.28</v>
      </c>
      <c r="G8" s="10">
        <f t="shared" si="3"/>
        <v>569.28</v>
      </c>
      <c r="H8" s="10">
        <v>120</v>
      </c>
      <c r="I8" s="10">
        <v>310</v>
      </c>
      <c r="J8" s="10">
        <v>810</v>
      </c>
      <c r="K8" s="10">
        <v>1500</v>
      </c>
      <c r="L8" s="10">
        <v>1500</v>
      </c>
      <c r="M8" s="10">
        <v>650</v>
      </c>
      <c r="N8" s="10">
        <v>4</v>
      </c>
      <c r="O8" s="10">
        <v>10000</v>
      </c>
      <c r="P8" s="11">
        <v>6000</v>
      </c>
      <c r="Q8" s="11">
        <v>5000</v>
      </c>
    </row>
    <row r="9" spans="1:17" x14ac:dyDescent="0.35">
      <c r="A9" s="50">
        <v>7</v>
      </c>
      <c r="B9" s="3" t="s">
        <v>39</v>
      </c>
      <c r="C9" s="10">
        <v>284.64</v>
      </c>
      <c r="D9" s="11">
        <f t="shared" si="0"/>
        <v>313.10399999999998</v>
      </c>
      <c r="E9" s="10">
        <f t="shared" si="1"/>
        <v>426.96</v>
      </c>
      <c r="F9" s="10">
        <f t="shared" si="2"/>
        <v>569.28</v>
      </c>
      <c r="G9" s="10">
        <f t="shared" si="3"/>
        <v>569.28</v>
      </c>
      <c r="H9" s="10">
        <v>120</v>
      </c>
      <c r="I9" s="10">
        <v>310</v>
      </c>
      <c r="J9" s="10">
        <v>810</v>
      </c>
      <c r="K9" s="10">
        <v>1500</v>
      </c>
      <c r="L9" s="10">
        <v>1500</v>
      </c>
      <c r="M9" s="10">
        <v>650</v>
      </c>
      <c r="N9" s="10">
        <v>4</v>
      </c>
      <c r="O9" s="10">
        <v>10000</v>
      </c>
      <c r="P9" s="11">
        <v>6000</v>
      </c>
      <c r="Q9" s="11">
        <v>5000</v>
      </c>
    </row>
    <row r="10" spans="1:17" x14ac:dyDescent="0.35">
      <c r="A10" s="50">
        <v>8</v>
      </c>
      <c r="B10" s="3" t="s">
        <v>40</v>
      </c>
      <c r="C10" s="10">
        <v>228.64</v>
      </c>
      <c r="D10" s="11">
        <f t="shared" si="0"/>
        <v>251.50400000000002</v>
      </c>
      <c r="E10" s="10">
        <f t="shared" si="1"/>
        <v>342.96</v>
      </c>
      <c r="F10" s="10">
        <f t="shared" si="2"/>
        <v>457.28</v>
      </c>
      <c r="G10" s="10">
        <f t="shared" si="3"/>
        <v>457.28</v>
      </c>
      <c r="H10" s="10">
        <v>120</v>
      </c>
      <c r="I10" s="10">
        <v>310</v>
      </c>
      <c r="J10" s="10">
        <v>810</v>
      </c>
      <c r="K10" s="10">
        <v>1500</v>
      </c>
      <c r="L10" s="10">
        <v>1500</v>
      </c>
      <c r="M10" s="10">
        <v>650</v>
      </c>
      <c r="N10" s="10">
        <v>4</v>
      </c>
      <c r="O10" s="10">
        <v>10000</v>
      </c>
      <c r="P10" s="11">
        <v>6000</v>
      </c>
      <c r="Q10" s="11">
        <v>5000</v>
      </c>
    </row>
    <row r="11" spans="1:17" x14ac:dyDescent="0.35">
      <c r="A11" s="50">
        <v>9</v>
      </c>
      <c r="B11" s="3" t="s">
        <v>57</v>
      </c>
      <c r="C11" s="10">
        <v>229.76</v>
      </c>
      <c r="D11" s="11">
        <f t="shared" si="0"/>
        <v>252.73600000000002</v>
      </c>
      <c r="E11" s="10">
        <f t="shared" si="1"/>
        <v>344.64</v>
      </c>
      <c r="F11" s="10">
        <f t="shared" si="2"/>
        <v>459.52</v>
      </c>
      <c r="G11" s="10">
        <f t="shared" si="3"/>
        <v>459.52</v>
      </c>
      <c r="H11" s="10">
        <v>120</v>
      </c>
      <c r="I11" s="10">
        <v>310</v>
      </c>
      <c r="J11" s="10">
        <v>810</v>
      </c>
      <c r="K11" s="10">
        <v>1500</v>
      </c>
      <c r="L11" s="10">
        <v>1500</v>
      </c>
      <c r="M11" s="10">
        <v>650</v>
      </c>
      <c r="N11" s="10">
        <v>4</v>
      </c>
      <c r="O11" s="10">
        <v>10000</v>
      </c>
      <c r="P11" s="11">
        <v>6000</v>
      </c>
      <c r="Q11" s="11">
        <v>5000</v>
      </c>
    </row>
    <row r="12" spans="1:17" x14ac:dyDescent="0.35">
      <c r="A12" s="50">
        <v>10</v>
      </c>
      <c r="B12" s="3" t="s">
        <v>41</v>
      </c>
      <c r="C12" s="10">
        <v>217.3</v>
      </c>
      <c r="D12" s="11">
        <f t="shared" si="0"/>
        <v>239.03000000000003</v>
      </c>
      <c r="E12" s="10">
        <f t="shared" si="1"/>
        <v>325.95000000000005</v>
      </c>
      <c r="F12" s="10">
        <f t="shared" si="2"/>
        <v>434.6</v>
      </c>
      <c r="G12" s="10">
        <f t="shared" si="3"/>
        <v>434.6</v>
      </c>
      <c r="H12" s="10">
        <v>120</v>
      </c>
      <c r="I12" s="10">
        <v>310</v>
      </c>
      <c r="J12" s="10">
        <v>810</v>
      </c>
      <c r="K12" s="10">
        <v>1500</v>
      </c>
      <c r="L12" s="10">
        <v>1500</v>
      </c>
      <c r="M12" s="10">
        <v>650</v>
      </c>
      <c r="N12" s="10">
        <v>4</v>
      </c>
      <c r="O12" s="10">
        <v>10000</v>
      </c>
      <c r="P12" s="11">
        <v>6000</v>
      </c>
      <c r="Q12" s="11">
        <v>5000</v>
      </c>
    </row>
    <row r="13" spans="1:17" x14ac:dyDescent="0.35">
      <c r="A13" s="50">
        <v>11</v>
      </c>
      <c r="B13" s="3" t="s">
        <v>60</v>
      </c>
      <c r="C13" s="10">
        <v>197.28</v>
      </c>
      <c r="D13" s="11">
        <f t="shared" si="0"/>
        <v>217.00800000000001</v>
      </c>
      <c r="E13" s="10">
        <f t="shared" si="1"/>
        <v>295.92</v>
      </c>
      <c r="F13" s="10">
        <f t="shared" si="2"/>
        <v>394.56</v>
      </c>
      <c r="G13" s="10">
        <f t="shared" si="3"/>
        <v>394.56</v>
      </c>
      <c r="H13" s="10">
        <v>120</v>
      </c>
      <c r="I13" s="10">
        <v>310</v>
      </c>
      <c r="J13" s="10">
        <v>810</v>
      </c>
      <c r="K13" s="10">
        <v>1500</v>
      </c>
      <c r="L13" s="10">
        <v>1500</v>
      </c>
      <c r="M13" s="10">
        <v>650</v>
      </c>
      <c r="N13" s="10">
        <v>4</v>
      </c>
      <c r="O13" s="10">
        <v>10000</v>
      </c>
      <c r="P13" s="11">
        <v>6000</v>
      </c>
      <c r="Q13" s="11">
        <v>5000</v>
      </c>
    </row>
    <row r="14" spans="1:17" x14ac:dyDescent="0.35">
      <c r="A14" s="50">
        <v>12</v>
      </c>
      <c r="B14" s="3" t="s">
        <v>42</v>
      </c>
      <c r="C14" s="10">
        <v>197.28</v>
      </c>
      <c r="D14" s="11">
        <f t="shared" si="0"/>
        <v>217.00800000000001</v>
      </c>
      <c r="E14" s="10">
        <f t="shared" si="1"/>
        <v>295.92</v>
      </c>
      <c r="F14" s="10">
        <f t="shared" si="2"/>
        <v>394.56</v>
      </c>
      <c r="G14" s="10">
        <f t="shared" si="3"/>
        <v>394.56</v>
      </c>
      <c r="H14" s="10">
        <v>120</v>
      </c>
      <c r="I14" s="10">
        <v>310</v>
      </c>
      <c r="J14" s="10">
        <v>810</v>
      </c>
      <c r="K14" s="10">
        <v>1500</v>
      </c>
      <c r="L14" s="10">
        <v>1500</v>
      </c>
      <c r="M14" s="10">
        <v>650</v>
      </c>
      <c r="N14" s="10">
        <v>4</v>
      </c>
      <c r="O14" s="10">
        <v>10000</v>
      </c>
      <c r="P14" s="11">
        <v>6000</v>
      </c>
      <c r="Q14" s="11">
        <v>5000</v>
      </c>
    </row>
    <row r="15" spans="1:17" x14ac:dyDescent="0.35">
      <c r="A15" s="50">
        <v>13</v>
      </c>
      <c r="B15" s="3" t="s">
        <v>61</v>
      </c>
      <c r="C15" s="10">
        <v>197.28</v>
      </c>
      <c r="D15" s="11">
        <f t="shared" si="0"/>
        <v>217.00800000000001</v>
      </c>
      <c r="E15" s="10">
        <f t="shared" si="1"/>
        <v>295.92</v>
      </c>
      <c r="F15" s="10">
        <f t="shared" si="2"/>
        <v>394.56</v>
      </c>
      <c r="G15" s="10">
        <f t="shared" si="3"/>
        <v>394.56</v>
      </c>
      <c r="H15" s="10">
        <v>120</v>
      </c>
      <c r="I15" s="10">
        <v>310</v>
      </c>
      <c r="J15" s="10">
        <v>810</v>
      </c>
      <c r="K15" s="10">
        <v>1500</v>
      </c>
      <c r="L15" s="10">
        <v>1500</v>
      </c>
      <c r="M15" s="10">
        <v>650</v>
      </c>
      <c r="N15" s="10">
        <v>4</v>
      </c>
      <c r="O15" s="10">
        <v>10000</v>
      </c>
      <c r="P15" s="11">
        <v>6000</v>
      </c>
      <c r="Q15" s="11">
        <v>5000</v>
      </c>
    </row>
    <row r="16" spans="1:17" x14ac:dyDescent="0.35">
      <c r="A16" s="50">
        <v>14</v>
      </c>
      <c r="B16" s="51" t="s">
        <v>62</v>
      </c>
      <c r="C16" s="10">
        <v>230</v>
      </c>
      <c r="D16" s="11">
        <f t="shared" si="0"/>
        <v>253.00000000000003</v>
      </c>
      <c r="E16" s="10">
        <f t="shared" si="1"/>
        <v>345</v>
      </c>
      <c r="F16" s="10">
        <f t="shared" si="2"/>
        <v>460</v>
      </c>
      <c r="G16" s="10">
        <f t="shared" si="3"/>
        <v>460</v>
      </c>
      <c r="H16" s="10">
        <v>120</v>
      </c>
      <c r="I16" s="10">
        <v>310</v>
      </c>
      <c r="J16" s="10">
        <v>810</v>
      </c>
      <c r="K16" s="10">
        <v>1500</v>
      </c>
      <c r="L16" s="10">
        <v>1500</v>
      </c>
      <c r="M16" s="10">
        <v>650</v>
      </c>
      <c r="N16" s="10">
        <v>4</v>
      </c>
      <c r="O16" s="10">
        <v>10000</v>
      </c>
      <c r="P16" s="11">
        <v>6000</v>
      </c>
      <c r="Q16" s="11">
        <v>5000</v>
      </c>
    </row>
    <row r="17" spans="1:17" x14ac:dyDescent="0.35">
      <c r="A17" s="50">
        <v>15</v>
      </c>
      <c r="B17" s="3" t="s">
        <v>43</v>
      </c>
      <c r="C17" s="10">
        <v>229.76</v>
      </c>
      <c r="D17" s="11">
        <f t="shared" si="0"/>
        <v>252.73600000000002</v>
      </c>
      <c r="E17" s="10">
        <f t="shared" si="1"/>
        <v>344.64</v>
      </c>
      <c r="F17" s="10">
        <f t="shared" si="2"/>
        <v>459.52</v>
      </c>
      <c r="G17" s="10">
        <f t="shared" si="3"/>
        <v>459.52</v>
      </c>
      <c r="H17" s="10">
        <v>120</v>
      </c>
      <c r="I17" s="10">
        <v>310</v>
      </c>
      <c r="J17" s="10">
        <v>810</v>
      </c>
      <c r="K17" s="10">
        <v>1500</v>
      </c>
      <c r="L17" s="10">
        <v>1500</v>
      </c>
      <c r="M17" s="10">
        <v>650</v>
      </c>
      <c r="N17" s="10">
        <v>4</v>
      </c>
      <c r="O17" s="10">
        <v>10000</v>
      </c>
      <c r="P17" s="11">
        <v>6000</v>
      </c>
      <c r="Q17" s="11">
        <v>5000</v>
      </c>
    </row>
    <row r="18" spans="1:17" x14ac:dyDescent="0.35">
      <c r="A18" s="50">
        <v>16</v>
      </c>
      <c r="B18" s="3" t="s">
        <v>44</v>
      </c>
      <c r="C18" s="10">
        <v>229.76</v>
      </c>
      <c r="D18" s="11">
        <f t="shared" si="0"/>
        <v>252.73600000000002</v>
      </c>
      <c r="E18" s="10">
        <f t="shared" si="1"/>
        <v>344.64</v>
      </c>
      <c r="F18" s="10">
        <f t="shared" si="2"/>
        <v>459.52</v>
      </c>
      <c r="G18" s="10">
        <f t="shared" si="3"/>
        <v>459.52</v>
      </c>
      <c r="H18" s="10">
        <v>120</v>
      </c>
      <c r="I18" s="10">
        <v>310</v>
      </c>
      <c r="J18" s="10">
        <v>810</v>
      </c>
      <c r="K18" s="10">
        <v>1500</v>
      </c>
      <c r="L18" s="10">
        <v>1500</v>
      </c>
      <c r="M18" s="10">
        <v>650</v>
      </c>
      <c r="N18" s="10">
        <v>4</v>
      </c>
      <c r="O18" s="10">
        <v>10000</v>
      </c>
      <c r="P18" s="11">
        <v>6000</v>
      </c>
      <c r="Q18" s="11">
        <v>5000</v>
      </c>
    </row>
    <row r="19" spans="1:17" x14ac:dyDescent="0.35">
      <c r="A19" s="50">
        <v>17</v>
      </c>
      <c r="B19" s="54" t="s">
        <v>45</v>
      </c>
      <c r="C19" s="10">
        <v>197.28</v>
      </c>
      <c r="D19" s="11">
        <f t="shared" si="0"/>
        <v>217.00800000000001</v>
      </c>
      <c r="E19" s="10">
        <f t="shared" si="1"/>
        <v>295.92</v>
      </c>
      <c r="F19" s="10">
        <f t="shared" si="2"/>
        <v>394.56</v>
      </c>
      <c r="G19" s="10">
        <f t="shared" si="3"/>
        <v>394.56</v>
      </c>
      <c r="H19" s="10">
        <v>120</v>
      </c>
      <c r="I19" s="10">
        <v>310</v>
      </c>
      <c r="J19" s="10">
        <v>810</v>
      </c>
      <c r="K19" s="10">
        <v>1500</v>
      </c>
      <c r="L19" s="10">
        <v>1500</v>
      </c>
      <c r="M19" s="10">
        <v>650</v>
      </c>
      <c r="N19" s="10">
        <v>4</v>
      </c>
      <c r="O19" s="10">
        <v>10000</v>
      </c>
      <c r="P19" s="11">
        <v>6000</v>
      </c>
      <c r="Q19" s="11">
        <v>5000</v>
      </c>
    </row>
    <row r="20" spans="1:17" x14ac:dyDescent="0.35">
      <c r="A20" s="50">
        <v>18</v>
      </c>
      <c r="B20" s="55" t="s">
        <v>46</v>
      </c>
      <c r="C20" s="10">
        <v>197.28</v>
      </c>
      <c r="D20" s="11">
        <f t="shared" si="0"/>
        <v>217.00800000000001</v>
      </c>
      <c r="E20" s="10">
        <f t="shared" si="1"/>
        <v>295.92</v>
      </c>
      <c r="F20" s="10">
        <f t="shared" si="2"/>
        <v>394.56</v>
      </c>
      <c r="G20" s="10">
        <f t="shared" si="3"/>
        <v>394.56</v>
      </c>
      <c r="H20" s="10">
        <v>120</v>
      </c>
      <c r="I20" s="10">
        <v>310</v>
      </c>
      <c r="J20" s="10">
        <v>810</v>
      </c>
      <c r="K20" s="10">
        <v>1500</v>
      </c>
      <c r="L20" s="10">
        <v>1500</v>
      </c>
      <c r="M20" s="10">
        <v>650</v>
      </c>
      <c r="N20" s="10">
        <v>4</v>
      </c>
      <c r="O20" s="10">
        <v>10000</v>
      </c>
      <c r="P20" s="11">
        <v>6000</v>
      </c>
      <c r="Q20" s="11">
        <v>5000</v>
      </c>
    </row>
    <row r="21" spans="1:17" x14ac:dyDescent="0.35">
      <c r="A21" s="50">
        <v>19</v>
      </c>
      <c r="B21" s="3" t="s">
        <v>64</v>
      </c>
      <c r="C21" s="10">
        <v>197.28</v>
      </c>
      <c r="D21" s="11">
        <f t="shared" si="0"/>
        <v>217.00800000000001</v>
      </c>
      <c r="E21" s="10">
        <f t="shared" si="1"/>
        <v>295.92</v>
      </c>
      <c r="F21" s="10">
        <f t="shared" si="2"/>
        <v>394.56</v>
      </c>
      <c r="G21" s="10">
        <f t="shared" si="3"/>
        <v>394.56</v>
      </c>
      <c r="H21" s="10">
        <v>120</v>
      </c>
      <c r="I21" s="10">
        <v>310</v>
      </c>
      <c r="J21" s="10">
        <v>810</v>
      </c>
      <c r="K21" s="10">
        <v>1500</v>
      </c>
      <c r="L21" s="10">
        <v>1500</v>
      </c>
      <c r="M21" s="10">
        <v>650</v>
      </c>
      <c r="N21" s="10">
        <v>4</v>
      </c>
      <c r="O21" s="10">
        <v>10000</v>
      </c>
      <c r="P21" s="11">
        <v>6000</v>
      </c>
      <c r="Q21" s="11">
        <v>5000</v>
      </c>
    </row>
    <row r="22" spans="1:17" x14ac:dyDescent="0.35">
      <c r="A22" s="50">
        <v>20</v>
      </c>
      <c r="B22" s="3" t="s">
        <v>63</v>
      </c>
      <c r="C22" s="10">
        <v>197.28</v>
      </c>
      <c r="D22" s="11">
        <f t="shared" si="0"/>
        <v>217.00800000000001</v>
      </c>
      <c r="E22" s="10">
        <f t="shared" si="1"/>
        <v>295.92</v>
      </c>
      <c r="F22" s="10">
        <f t="shared" si="2"/>
        <v>394.56</v>
      </c>
      <c r="G22" s="10">
        <f t="shared" si="3"/>
        <v>394.56</v>
      </c>
      <c r="H22" s="10">
        <v>120</v>
      </c>
      <c r="I22" s="10">
        <v>310</v>
      </c>
      <c r="J22" s="10">
        <v>810</v>
      </c>
      <c r="K22" s="10">
        <v>1500</v>
      </c>
      <c r="L22" s="10">
        <v>1500</v>
      </c>
      <c r="M22" s="10">
        <v>650</v>
      </c>
      <c r="N22" s="10">
        <v>4</v>
      </c>
      <c r="O22" s="10">
        <v>10000</v>
      </c>
      <c r="P22" s="11">
        <v>6000</v>
      </c>
      <c r="Q22" s="11">
        <v>5000</v>
      </c>
    </row>
    <row r="23" spans="1:17" x14ac:dyDescent="0.35">
      <c r="A23" s="50">
        <v>21</v>
      </c>
      <c r="B23" s="3" t="s">
        <v>47</v>
      </c>
      <c r="C23" s="10">
        <v>197.28</v>
      </c>
      <c r="D23" s="11">
        <f t="shared" si="0"/>
        <v>217.00800000000001</v>
      </c>
      <c r="E23" s="10">
        <f t="shared" si="1"/>
        <v>295.92</v>
      </c>
      <c r="F23" s="10">
        <f t="shared" si="2"/>
        <v>394.56</v>
      </c>
      <c r="G23" s="10">
        <f t="shared" si="3"/>
        <v>394.56</v>
      </c>
      <c r="H23" s="10">
        <v>120</v>
      </c>
      <c r="I23" s="10">
        <v>310</v>
      </c>
      <c r="J23" s="10">
        <v>810</v>
      </c>
      <c r="K23" s="10">
        <v>1500</v>
      </c>
      <c r="L23" s="10">
        <v>1500</v>
      </c>
      <c r="M23" s="10">
        <v>650</v>
      </c>
      <c r="N23" s="10">
        <v>4</v>
      </c>
      <c r="O23" s="10">
        <v>10000</v>
      </c>
      <c r="P23" s="11">
        <v>6000</v>
      </c>
      <c r="Q23" s="11">
        <v>5000</v>
      </c>
    </row>
    <row r="24" spans="1:17" x14ac:dyDescent="0.35">
      <c r="A24" s="50">
        <v>22</v>
      </c>
      <c r="B24" s="3" t="s">
        <v>48</v>
      </c>
      <c r="C24" s="10">
        <v>103.2</v>
      </c>
      <c r="D24" s="11">
        <f t="shared" si="0"/>
        <v>113.52000000000001</v>
      </c>
      <c r="E24" s="10">
        <f t="shared" si="1"/>
        <v>154.80000000000001</v>
      </c>
      <c r="F24" s="10">
        <f t="shared" si="2"/>
        <v>206.4</v>
      </c>
      <c r="G24" s="10">
        <f t="shared" si="3"/>
        <v>206.4</v>
      </c>
      <c r="H24" s="10">
        <v>120</v>
      </c>
      <c r="I24" s="10">
        <v>310</v>
      </c>
      <c r="J24" s="10">
        <v>810</v>
      </c>
      <c r="K24" s="10">
        <v>1500</v>
      </c>
      <c r="L24" s="10">
        <v>1500</v>
      </c>
      <c r="M24" s="10">
        <v>650</v>
      </c>
      <c r="N24" s="10">
        <v>4</v>
      </c>
      <c r="O24" s="10">
        <v>10000</v>
      </c>
      <c r="P24" s="11">
        <v>6000</v>
      </c>
      <c r="Q24" s="11">
        <v>5000</v>
      </c>
    </row>
    <row r="25" spans="1:17" x14ac:dyDescent="0.35">
      <c r="A25" s="50">
        <v>23</v>
      </c>
      <c r="B25" s="3" t="s">
        <v>49</v>
      </c>
      <c r="C25" s="10">
        <v>103.2</v>
      </c>
      <c r="D25" s="11">
        <f t="shared" si="0"/>
        <v>113.52000000000001</v>
      </c>
      <c r="E25" s="10">
        <f t="shared" si="1"/>
        <v>154.80000000000001</v>
      </c>
      <c r="F25" s="10">
        <f t="shared" si="2"/>
        <v>206.4</v>
      </c>
      <c r="G25" s="10">
        <f t="shared" si="3"/>
        <v>206.4</v>
      </c>
      <c r="H25" s="10">
        <v>120</v>
      </c>
      <c r="I25" s="10">
        <v>310</v>
      </c>
      <c r="J25" s="10">
        <v>810</v>
      </c>
      <c r="K25" s="10">
        <v>1500</v>
      </c>
      <c r="L25" s="10">
        <v>1500</v>
      </c>
      <c r="M25" s="10">
        <v>650</v>
      </c>
      <c r="N25" s="10">
        <v>4</v>
      </c>
      <c r="O25" s="10">
        <v>10000</v>
      </c>
      <c r="P25" s="11">
        <v>6000</v>
      </c>
      <c r="Q25" s="11">
        <v>5000</v>
      </c>
    </row>
    <row r="26" spans="1:17" x14ac:dyDescent="0.35">
      <c r="A26" s="50">
        <v>24</v>
      </c>
      <c r="B26" s="3" t="s">
        <v>50</v>
      </c>
      <c r="C26" s="10">
        <v>126</v>
      </c>
      <c r="D26" s="11">
        <f t="shared" si="0"/>
        <v>138.60000000000002</v>
      </c>
      <c r="E26" s="10">
        <f t="shared" si="1"/>
        <v>189</v>
      </c>
      <c r="F26" s="10">
        <f t="shared" si="2"/>
        <v>252</v>
      </c>
      <c r="G26" s="10">
        <f t="shared" si="3"/>
        <v>252</v>
      </c>
      <c r="H26" s="10">
        <v>120</v>
      </c>
      <c r="I26" s="10">
        <v>310</v>
      </c>
      <c r="J26" s="10">
        <v>810</v>
      </c>
      <c r="K26" s="10">
        <v>1500</v>
      </c>
      <c r="L26" s="10">
        <v>1500</v>
      </c>
      <c r="M26" s="10">
        <v>650</v>
      </c>
      <c r="N26" s="10">
        <v>4</v>
      </c>
      <c r="O26" s="10">
        <v>10000</v>
      </c>
      <c r="P26" s="11">
        <v>6000</v>
      </c>
      <c r="Q26" s="11">
        <v>5000</v>
      </c>
    </row>
    <row r="27" spans="1:17" x14ac:dyDescent="0.35">
      <c r="A27" s="50">
        <v>25</v>
      </c>
      <c r="B27" s="3" t="s">
        <v>51</v>
      </c>
      <c r="C27" s="10">
        <v>108</v>
      </c>
      <c r="D27" s="11">
        <f t="shared" si="0"/>
        <v>118.80000000000001</v>
      </c>
      <c r="E27" s="10">
        <f t="shared" si="1"/>
        <v>162</v>
      </c>
      <c r="F27" s="10">
        <f t="shared" si="2"/>
        <v>216</v>
      </c>
      <c r="G27" s="10">
        <f t="shared" si="3"/>
        <v>216</v>
      </c>
      <c r="H27" s="10">
        <v>120</v>
      </c>
      <c r="I27" s="10">
        <v>310</v>
      </c>
      <c r="J27" s="10">
        <v>810</v>
      </c>
      <c r="K27" s="10">
        <v>1500</v>
      </c>
      <c r="L27" s="10">
        <v>1500</v>
      </c>
      <c r="M27" s="10">
        <v>650</v>
      </c>
      <c r="N27" s="10">
        <v>4</v>
      </c>
      <c r="O27" s="10">
        <v>10000</v>
      </c>
      <c r="P27" s="11">
        <v>6000</v>
      </c>
      <c r="Q27" s="11">
        <v>5000</v>
      </c>
    </row>
    <row r="28" spans="1:17" x14ac:dyDescent="0.35">
      <c r="A28" s="50">
        <v>26</v>
      </c>
      <c r="B28" s="3" t="s">
        <v>52</v>
      </c>
      <c r="C28" s="10">
        <v>126</v>
      </c>
      <c r="D28" s="11">
        <f t="shared" si="0"/>
        <v>138.60000000000002</v>
      </c>
      <c r="E28" s="10">
        <f t="shared" si="1"/>
        <v>189</v>
      </c>
      <c r="F28" s="10">
        <f t="shared" si="2"/>
        <v>252</v>
      </c>
      <c r="G28" s="10">
        <f t="shared" si="3"/>
        <v>252</v>
      </c>
      <c r="H28" s="10">
        <v>120</v>
      </c>
      <c r="I28" s="10">
        <v>310</v>
      </c>
      <c r="J28" s="10">
        <v>810</v>
      </c>
      <c r="K28" s="10">
        <v>1500</v>
      </c>
      <c r="L28" s="10">
        <v>1500</v>
      </c>
      <c r="M28" s="10">
        <v>650</v>
      </c>
      <c r="N28" s="10">
        <v>4</v>
      </c>
      <c r="O28" s="10">
        <v>10000</v>
      </c>
      <c r="P28" s="11">
        <v>6000</v>
      </c>
      <c r="Q28" s="11">
        <v>5000</v>
      </c>
    </row>
    <row r="29" spans="1:17" x14ac:dyDescent="0.35">
      <c r="A29" s="50">
        <v>27</v>
      </c>
      <c r="B29" s="3" t="s">
        <v>53</v>
      </c>
      <c r="C29" s="10">
        <v>93.12</v>
      </c>
      <c r="D29" s="11">
        <f t="shared" si="0"/>
        <v>102.43200000000002</v>
      </c>
      <c r="E29" s="10">
        <f t="shared" si="1"/>
        <v>139.68</v>
      </c>
      <c r="F29" s="10">
        <f t="shared" si="2"/>
        <v>186.24</v>
      </c>
      <c r="G29" s="10">
        <f t="shared" si="3"/>
        <v>186.24</v>
      </c>
      <c r="H29" s="10">
        <v>120</v>
      </c>
      <c r="I29" s="10">
        <v>310</v>
      </c>
      <c r="J29" s="10">
        <v>810</v>
      </c>
      <c r="K29" s="10">
        <v>1500</v>
      </c>
      <c r="L29" s="10">
        <v>1500</v>
      </c>
      <c r="M29" s="10">
        <v>650</v>
      </c>
      <c r="N29" s="10">
        <v>4</v>
      </c>
      <c r="O29" s="10">
        <v>10000</v>
      </c>
      <c r="P29" s="11">
        <v>6000</v>
      </c>
      <c r="Q29" s="11">
        <v>5000</v>
      </c>
    </row>
    <row r="30" spans="1:17" x14ac:dyDescent="0.35">
      <c r="A30" s="50">
        <v>28</v>
      </c>
      <c r="B30" s="3" t="s">
        <v>54</v>
      </c>
      <c r="C30" s="10">
        <v>75.2</v>
      </c>
      <c r="D30" s="11">
        <f t="shared" si="0"/>
        <v>82.720000000000013</v>
      </c>
      <c r="E30" s="10">
        <f t="shared" si="1"/>
        <v>112.80000000000001</v>
      </c>
      <c r="F30" s="10">
        <f t="shared" si="2"/>
        <v>150.4</v>
      </c>
      <c r="G30" s="10">
        <f t="shared" si="3"/>
        <v>150.4</v>
      </c>
      <c r="H30" s="10">
        <v>120</v>
      </c>
      <c r="I30" s="10">
        <v>310</v>
      </c>
      <c r="J30" s="10">
        <v>810</v>
      </c>
      <c r="K30" s="10">
        <v>1500</v>
      </c>
      <c r="L30" s="10">
        <v>1500</v>
      </c>
      <c r="M30" s="10">
        <v>650</v>
      </c>
      <c r="N30" s="10">
        <v>4</v>
      </c>
      <c r="O30" s="10">
        <v>10000</v>
      </c>
      <c r="P30" s="11">
        <v>6000</v>
      </c>
      <c r="Q30" s="11">
        <v>5000</v>
      </c>
    </row>
    <row r="31" spans="1:17" x14ac:dyDescent="0.35">
      <c r="A31" s="50">
        <v>29</v>
      </c>
      <c r="B31" s="3" t="s">
        <v>115</v>
      </c>
      <c r="C31" s="3">
        <v>575.84</v>
      </c>
      <c r="D31" s="3">
        <f t="shared" si="0"/>
        <v>633.42400000000009</v>
      </c>
      <c r="E31" s="3">
        <f t="shared" si="1"/>
        <v>863.76</v>
      </c>
      <c r="F31" s="3">
        <f t="shared" si="2"/>
        <v>1151.68</v>
      </c>
      <c r="G31" s="3">
        <f t="shared" si="3"/>
        <v>1151.68</v>
      </c>
      <c r="H31" s="10">
        <v>120</v>
      </c>
      <c r="I31" s="10">
        <v>310</v>
      </c>
      <c r="J31" s="10">
        <v>810</v>
      </c>
      <c r="K31" s="10">
        <v>1500</v>
      </c>
      <c r="L31" s="10">
        <v>1500</v>
      </c>
      <c r="M31" s="10">
        <v>650</v>
      </c>
      <c r="N31" s="10">
        <v>4</v>
      </c>
      <c r="O31" s="10">
        <v>10000</v>
      </c>
      <c r="P31" s="11">
        <v>6000</v>
      </c>
      <c r="Q31" s="11">
        <v>5000</v>
      </c>
    </row>
    <row r="32" spans="1:17" x14ac:dyDescent="0.35">
      <c r="A32" s="50">
        <v>30</v>
      </c>
      <c r="B32" s="3" t="s">
        <v>116</v>
      </c>
      <c r="C32" s="3">
        <v>217.3</v>
      </c>
      <c r="D32" s="3">
        <f t="shared" si="0"/>
        <v>239.03000000000003</v>
      </c>
      <c r="E32" s="3">
        <f t="shared" si="1"/>
        <v>325.95000000000005</v>
      </c>
      <c r="F32" s="3">
        <f t="shared" si="2"/>
        <v>434.6</v>
      </c>
      <c r="G32" s="3">
        <f t="shared" si="3"/>
        <v>434.6</v>
      </c>
      <c r="H32" s="10">
        <v>120</v>
      </c>
      <c r="I32" s="10">
        <v>310</v>
      </c>
      <c r="J32" s="10">
        <v>810</v>
      </c>
      <c r="K32" s="10">
        <v>1500</v>
      </c>
      <c r="L32" s="10">
        <v>1500</v>
      </c>
      <c r="M32" s="10">
        <v>650</v>
      </c>
      <c r="N32" s="10">
        <v>4</v>
      </c>
      <c r="O32" s="10">
        <v>10000</v>
      </c>
      <c r="P32" s="11">
        <v>6000</v>
      </c>
      <c r="Q32" s="11">
        <v>5000</v>
      </c>
    </row>
    <row r="33" spans="1:17" x14ac:dyDescent="0.35">
      <c r="A33" s="50">
        <v>31</v>
      </c>
      <c r="B33" s="3" t="s">
        <v>117</v>
      </c>
      <c r="C33" s="3">
        <v>220</v>
      </c>
      <c r="D33" s="3">
        <f t="shared" si="0"/>
        <v>242.00000000000003</v>
      </c>
      <c r="E33" s="3">
        <f t="shared" si="1"/>
        <v>330</v>
      </c>
      <c r="F33" s="3">
        <f t="shared" si="2"/>
        <v>440</v>
      </c>
      <c r="G33" s="3">
        <f t="shared" si="3"/>
        <v>440</v>
      </c>
      <c r="H33" s="10">
        <v>120</v>
      </c>
      <c r="I33" s="10">
        <v>310</v>
      </c>
      <c r="J33" s="10">
        <v>810</v>
      </c>
      <c r="K33" s="10">
        <v>1500</v>
      </c>
      <c r="L33" s="10">
        <v>1500</v>
      </c>
      <c r="M33" s="10">
        <v>650</v>
      </c>
      <c r="N33" s="10">
        <v>4</v>
      </c>
      <c r="O33" s="10">
        <v>10000</v>
      </c>
      <c r="P33" s="11">
        <v>6000</v>
      </c>
      <c r="Q33" s="11">
        <v>5000</v>
      </c>
    </row>
    <row r="34" spans="1:17" x14ac:dyDescent="0.35">
      <c r="A34" s="50">
        <v>32</v>
      </c>
      <c r="B34" s="3" t="s">
        <v>118</v>
      </c>
      <c r="C34" s="3">
        <v>197.28</v>
      </c>
      <c r="D34" s="3">
        <f t="shared" si="0"/>
        <v>217.00800000000001</v>
      </c>
      <c r="E34" s="3">
        <f t="shared" si="1"/>
        <v>295.92</v>
      </c>
      <c r="F34" s="3">
        <f t="shared" si="2"/>
        <v>394.56</v>
      </c>
      <c r="G34" s="3">
        <f t="shared" si="3"/>
        <v>394.56</v>
      </c>
      <c r="H34" s="10">
        <v>120</v>
      </c>
      <c r="I34" s="10">
        <v>310</v>
      </c>
      <c r="J34" s="10">
        <v>810</v>
      </c>
      <c r="K34" s="10">
        <v>1500</v>
      </c>
      <c r="L34" s="10">
        <v>1500</v>
      </c>
      <c r="M34" s="10">
        <v>650</v>
      </c>
      <c r="N34" s="10">
        <v>4</v>
      </c>
      <c r="O34" s="10">
        <v>10000</v>
      </c>
      <c r="P34" s="11">
        <v>6000</v>
      </c>
      <c r="Q34" s="11">
        <v>5000</v>
      </c>
    </row>
    <row r="35" spans="1:17" x14ac:dyDescent="0.35">
      <c r="A35" s="50">
        <v>33</v>
      </c>
      <c r="B35" s="3" t="s">
        <v>119</v>
      </c>
      <c r="C35" s="3">
        <v>108.8</v>
      </c>
      <c r="D35" s="3">
        <f t="shared" si="0"/>
        <v>119.68</v>
      </c>
      <c r="E35" s="3">
        <f t="shared" si="1"/>
        <v>163.19999999999999</v>
      </c>
      <c r="F35" s="3">
        <f t="shared" si="2"/>
        <v>217.6</v>
      </c>
      <c r="G35" s="3">
        <f t="shared" si="3"/>
        <v>217.6</v>
      </c>
      <c r="H35" s="10">
        <v>120</v>
      </c>
      <c r="I35" s="10">
        <v>310</v>
      </c>
      <c r="J35" s="10">
        <v>810</v>
      </c>
      <c r="K35" s="10">
        <v>1500</v>
      </c>
      <c r="L35" s="10">
        <v>1500</v>
      </c>
      <c r="M35" s="10">
        <v>650</v>
      </c>
      <c r="N35" s="10">
        <v>4</v>
      </c>
      <c r="O35" s="10">
        <v>10000</v>
      </c>
      <c r="P35" s="11">
        <v>6000</v>
      </c>
      <c r="Q35" s="11">
        <v>5000</v>
      </c>
    </row>
    <row r="36" spans="1:17" x14ac:dyDescent="0.35">
      <c r="A36" s="50">
        <v>34</v>
      </c>
      <c r="B36" s="3" t="s">
        <v>120</v>
      </c>
      <c r="C36" s="3">
        <v>103.2</v>
      </c>
      <c r="D36" s="3">
        <f t="shared" si="0"/>
        <v>113.52000000000001</v>
      </c>
      <c r="E36" s="3">
        <f t="shared" si="1"/>
        <v>154.80000000000001</v>
      </c>
      <c r="F36" s="3">
        <f t="shared" si="2"/>
        <v>206.4</v>
      </c>
      <c r="G36" s="3">
        <f t="shared" si="3"/>
        <v>206.4</v>
      </c>
      <c r="H36" s="10">
        <v>120</v>
      </c>
      <c r="I36" s="10">
        <v>310</v>
      </c>
      <c r="J36" s="10">
        <v>810</v>
      </c>
      <c r="K36" s="10">
        <v>1500</v>
      </c>
      <c r="L36" s="10">
        <v>1500</v>
      </c>
      <c r="M36" s="10">
        <v>650</v>
      </c>
      <c r="N36" s="10">
        <v>4</v>
      </c>
      <c r="O36" s="10">
        <v>10000</v>
      </c>
      <c r="P36" s="11">
        <v>6000</v>
      </c>
      <c r="Q36" s="11">
        <v>5000</v>
      </c>
    </row>
    <row r="37" spans="1:17" x14ac:dyDescent="0.35">
      <c r="A37" s="50">
        <v>35</v>
      </c>
      <c r="B37" s="3" t="s">
        <v>121</v>
      </c>
      <c r="C37" s="3">
        <v>108</v>
      </c>
      <c r="D37" s="3">
        <f t="shared" si="0"/>
        <v>118.80000000000001</v>
      </c>
      <c r="E37" s="3">
        <f t="shared" si="1"/>
        <v>162</v>
      </c>
      <c r="F37" s="3">
        <f t="shared" si="2"/>
        <v>216</v>
      </c>
      <c r="G37" s="3">
        <f t="shared" si="3"/>
        <v>216</v>
      </c>
      <c r="H37" s="10">
        <v>120</v>
      </c>
      <c r="I37" s="10">
        <v>310</v>
      </c>
      <c r="J37" s="10">
        <v>810</v>
      </c>
      <c r="K37" s="10">
        <v>1500</v>
      </c>
      <c r="L37" s="10">
        <v>1500</v>
      </c>
      <c r="M37" s="10">
        <v>650</v>
      </c>
      <c r="N37" s="10">
        <v>4</v>
      </c>
      <c r="O37" s="10">
        <v>10000</v>
      </c>
      <c r="P37" s="11">
        <v>6000</v>
      </c>
      <c r="Q37" s="11">
        <v>5000</v>
      </c>
    </row>
    <row r="38" spans="1:17" x14ac:dyDescent="0.35">
      <c r="A38" s="50">
        <v>36</v>
      </c>
      <c r="B38" s="3" t="s">
        <v>122</v>
      </c>
      <c r="C38" s="3">
        <v>219.11</v>
      </c>
      <c r="D38" s="3">
        <f t="shared" si="0"/>
        <v>241.02100000000004</v>
      </c>
      <c r="E38" s="3">
        <f t="shared" si="1"/>
        <v>328.66500000000002</v>
      </c>
      <c r="F38" s="3">
        <f t="shared" si="2"/>
        <v>438.22</v>
      </c>
      <c r="G38" s="3">
        <f t="shared" si="3"/>
        <v>438.22</v>
      </c>
      <c r="H38" s="10">
        <v>120</v>
      </c>
      <c r="I38" s="10">
        <v>310</v>
      </c>
      <c r="J38" s="10">
        <v>810</v>
      </c>
      <c r="K38" s="10">
        <v>1500</v>
      </c>
      <c r="L38" s="10">
        <v>1500</v>
      </c>
      <c r="M38" s="10">
        <v>650</v>
      </c>
      <c r="N38" s="10">
        <v>4</v>
      </c>
      <c r="O38" s="10">
        <v>10000</v>
      </c>
      <c r="P38" s="11">
        <v>6000</v>
      </c>
      <c r="Q38" s="11">
        <v>5000</v>
      </c>
    </row>
    <row r="39" spans="1:17" x14ac:dyDescent="0.35">
      <c r="A39" s="171"/>
      <c r="B39" s="172" t="s">
        <v>105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x14ac:dyDescent="0.35">
      <c r="A40" s="3"/>
      <c r="B40" s="5" t="s">
        <v>124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x14ac:dyDescent="0.35">
      <c r="A41" s="3"/>
      <c r="B41" s="5" t="s">
        <v>125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x14ac:dyDescent="0.35">
      <c r="A42" s="3"/>
      <c r="B42" s="5" t="s">
        <v>126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x14ac:dyDescent="0.35">
      <c r="A43" s="3"/>
      <c r="B43" s="5" t="s">
        <v>127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2DEAF-2978-4631-A5D5-E8FB4680C996}">
  <dimension ref="A1:N56"/>
  <sheetViews>
    <sheetView zoomScale="70" zoomScaleNormal="70" workbookViewId="0">
      <selection activeCell="E2" sqref="E2:E45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7" max="7" width="14.6328125" customWidth="1"/>
    <col min="8" max="8" width="9" bestFit="1" customWidth="1"/>
    <col min="9" max="9" width="11.81640625" bestFit="1" customWidth="1"/>
    <col min="10" max="10" width="9" bestFit="1" customWidth="1"/>
    <col min="11" max="11" width="11.36328125" bestFit="1" customWidth="1"/>
    <col min="12" max="12" width="9" bestFit="1" customWidth="1"/>
    <col min="13" max="13" width="11.36328125" bestFit="1" customWidth="1"/>
    <col min="14" max="14" width="11.81640625" bestFit="1" customWidth="1"/>
  </cols>
  <sheetData>
    <row r="1" spans="1:14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79" t="s">
        <v>103</v>
      </c>
      <c r="H1" s="80" t="s">
        <v>100</v>
      </c>
      <c r="I1" s="80" t="s">
        <v>104</v>
      </c>
      <c r="J1" s="80" t="s">
        <v>101</v>
      </c>
      <c r="K1" s="80" t="s">
        <v>104</v>
      </c>
      <c r="L1" s="80" t="s">
        <v>102</v>
      </c>
      <c r="M1" s="80" t="s">
        <v>104</v>
      </c>
      <c r="N1" s="81" t="s">
        <v>25</v>
      </c>
    </row>
    <row r="2" spans="1:14" ht="14" customHeight="1" x14ac:dyDescent="0.35">
      <c r="A2" s="195" t="s">
        <v>86</v>
      </c>
      <c r="B2" s="22" t="s">
        <v>67</v>
      </c>
      <c r="C2" s="121"/>
      <c r="D2" s="44"/>
      <c r="E2" s="82"/>
      <c r="F2" s="107">
        <f>'Component Service Cost'!C17</f>
        <v>14</v>
      </c>
      <c r="G2" s="130">
        <f>F2/6</f>
        <v>2.3333333333333335</v>
      </c>
      <c r="H2" s="130">
        <f>G2*40</f>
        <v>93.333333333333343</v>
      </c>
      <c r="I2" s="130">
        <f>E2*H2</f>
        <v>0</v>
      </c>
      <c r="J2" s="130">
        <f>G2*10</f>
        <v>23.333333333333336</v>
      </c>
      <c r="K2" s="130">
        <f>(E2*1.5)*J2</f>
        <v>0</v>
      </c>
      <c r="L2" s="130">
        <f>G2*10</f>
        <v>23.333333333333336</v>
      </c>
      <c r="M2" s="130">
        <f>(E2*2)*L2</f>
        <v>0</v>
      </c>
      <c r="N2" s="131">
        <f>(I2+K2+M2)*D2</f>
        <v>0</v>
      </c>
    </row>
    <row r="3" spans="1:14" ht="15.65" customHeight="1" x14ac:dyDescent="0.35">
      <c r="A3" s="196"/>
      <c r="B3" s="23" t="s">
        <v>68</v>
      </c>
      <c r="C3" s="120"/>
      <c r="D3" s="45"/>
      <c r="E3" s="83"/>
      <c r="F3" s="108">
        <f>F2</f>
        <v>14</v>
      </c>
      <c r="G3" s="132">
        <f>F3/6</f>
        <v>2.3333333333333335</v>
      </c>
      <c r="H3" s="132">
        <f>G3*40</f>
        <v>93.333333333333343</v>
      </c>
      <c r="I3" s="132">
        <f>E3*H3</f>
        <v>0</v>
      </c>
      <c r="J3" s="132">
        <f>G3*10</f>
        <v>23.333333333333336</v>
      </c>
      <c r="K3" s="132">
        <f>(E3*1.5)*J3</f>
        <v>0</v>
      </c>
      <c r="L3" s="132">
        <f>G3*10</f>
        <v>23.333333333333336</v>
      </c>
      <c r="M3" s="132">
        <f>(E3*2)*L3</f>
        <v>0</v>
      </c>
      <c r="N3" s="133">
        <f>(I3+K3+M3)*D3</f>
        <v>0</v>
      </c>
    </row>
    <row r="4" spans="1:14" ht="14.75" customHeight="1" thickBot="1" x14ac:dyDescent="0.4">
      <c r="A4" s="197"/>
      <c r="B4" s="21" t="s">
        <v>53</v>
      </c>
      <c r="C4" s="122"/>
      <c r="D4" s="46"/>
      <c r="E4" s="84"/>
      <c r="F4" s="108">
        <f>F3</f>
        <v>14</v>
      </c>
      <c r="G4" s="134">
        <f t="shared" ref="G4:G45" si="0">F4/6</f>
        <v>2.3333333333333335</v>
      </c>
      <c r="H4" s="134">
        <f t="shared" ref="H4:H45" si="1">G4*40</f>
        <v>93.333333333333343</v>
      </c>
      <c r="I4" s="134">
        <f t="shared" ref="I4:I45" si="2">E4*H4</f>
        <v>0</v>
      </c>
      <c r="J4" s="134">
        <f t="shared" ref="J4:J45" si="3">G4*10</f>
        <v>23.333333333333336</v>
      </c>
      <c r="K4" s="134">
        <f t="shared" ref="K4:K45" si="4">(E4*1.5)*J4</f>
        <v>0</v>
      </c>
      <c r="L4" s="134">
        <f t="shared" ref="L4:L45" si="5">G4*10</f>
        <v>23.333333333333336</v>
      </c>
      <c r="M4" s="134">
        <f t="shared" ref="M4:M45" si="6">(E4*2)*L4</f>
        <v>0</v>
      </c>
      <c r="N4" s="135">
        <f t="shared" ref="N4:N45" si="7">(I4+K4+M4)*D4</f>
        <v>0</v>
      </c>
    </row>
    <row r="5" spans="1:14" x14ac:dyDescent="0.35">
      <c r="A5" s="207" t="s">
        <v>69</v>
      </c>
      <c r="B5" s="22" t="s">
        <v>67</v>
      </c>
      <c r="C5" s="121"/>
      <c r="D5" s="44"/>
      <c r="E5" s="82"/>
      <c r="F5" s="113">
        <f>F2</f>
        <v>14</v>
      </c>
      <c r="G5" s="130">
        <f t="shared" si="0"/>
        <v>2.3333333333333335</v>
      </c>
      <c r="H5" s="130">
        <f t="shared" si="1"/>
        <v>93.333333333333343</v>
      </c>
      <c r="I5" s="130">
        <f t="shared" si="2"/>
        <v>0</v>
      </c>
      <c r="J5" s="130">
        <f t="shared" si="3"/>
        <v>23.333333333333336</v>
      </c>
      <c r="K5" s="130">
        <f t="shared" si="4"/>
        <v>0</v>
      </c>
      <c r="L5" s="130">
        <f t="shared" si="5"/>
        <v>23.333333333333336</v>
      </c>
      <c r="M5" s="130">
        <f t="shared" si="6"/>
        <v>0</v>
      </c>
      <c r="N5" s="131">
        <f t="shared" si="7"/>
        <v>0</v>
      </c>
    </row>
    <row r="6" spans="1:14" x14ac:dyDescent="0.35">
      <c r="A6" s="196"/>
      <c r="B6" s="23" t="s">
        <v>68</v>
      </c>
      <c r="C6" s="120"/>
      <c r="D6" s="45"/>
      <c r="E6" s="83"/>
      <c r="F6" s="114">
        <f t="shared" ref="F6:F7" si="8">F3</f>
        <v>14</v>
      </c>
      <c r="G6" s="132">
        <f t="shared" si="0"/>
        <v>2.3333333333333335</v>
      </c>
      <c r="H6" s="132">
        <f t="shared" si="1"/>
        <v>93.333333333333343</v>
      </c>
      <c r="I6" s="132">
        <f t="shared" si="2"/>
        <v>0</v>
      </c>
      <c r="J6" s="132">
        <f t="shared" si="3"/>
        <v>23.333333333333336</v>
      </c>
      <c r="K6" s="132">
        <f t="shared" si="4"/>
        <v>0</v>
      </c>
      <c r="L6" s="132">
        <f t="shared" si="5"/>
        <v>23.333333333333336</v>
      </c>
      <c r="M6" s="132">
        <f t="shared" si="6"/>
        <v>0</v>
      </c>
      <c r="N6" s="133">
        <f t="shared" si="7"/>
        <v>0</v>
      </c>
    </row>
    <row r="7" spans="1:14" ht="15" thickBot="1" x14ac:dyDescent="0.4">
      <c r="A7" s="197"/>
      <c r="B7" s="21" t="s">
        <v>53</v>
      </c>
      <c r="C7" s="122"/>
      <c r="D7" s="46"/>
      <c r="E7" s="84"/>
      <c r="F7" s="110">
        <f t="shared" si="8"/>
        <v>14</v>
      </c>
      <c r="G7" s="134">
        <f t="shared" si="0"/>
        <v>2.3333333333333335</v>
      </c>
      <c r="H7" s="134">
        <f t="shared" si="1"/>
        <v>93.333333333333343</v>
      </c>
      <c r="I7" s="134">
        <f t="shared" si="2"/>
        <v>0</v>
      </c>
      <c r="J7" s="134">
        <f t="shared" si="3"/>
        <v>23.333333333333336</v>
      </c>
      <c r="K7" s="134">
        <f t="shared" si="4"/>
        <v>0</v>
      </c>
      <c r="L7" s="134">
        <f t="shared" si="5"/>
        <v>23.333333333333336</v>
      </c>
      <c r="M7" s="134">
        <f t="shared" si="6"/>
        <v>0</v>
      </c>
      <c r="N7" s="135">
        <f t="shared" si="7"/>
        <v>0</v>
      </c>
    </row>
    <row r="8" spans="1:14" x14ac:dyDescent="0.35">
      <c r="A8" s="207" t="s">
        <v>85</v>
      </c>
      <c r="B8" s="22" t="s">
        <v>67</v>
      </c>
      <c r="C8" s="121"/>
      <c r="D8" s="44"/>
      <c r="E8" s="82"/>
      <c r="F8" s="107">
        <f>F5</f>
        <v>14</v>
      </c>
      <c r="G8" s="130">
        <f t="shared" si="0"/>
        <v>2.3333333333333335</v>
      </c>
      <c r="H8" s="130">
        <f t="shared" si="1"/>
        <v>93.333333333333343</v>
      </c>
      <c r="I8" s="130">
        <f t="shared" si="2"/>
        <v>0</v>
      </c>
      <c r="J8" s="130">
        <f t="shared" si="3"/>
        <v>23.333333333333336</v>
      </c>
      <c r="K8" s="130">
        <f t="shared" si="4"/>
        <v>0</v>
      </c>
      <c r="L8" s="130">
        <f t="shared" si="5"/>
        <v>23.333333333333336</v>
      </c>
      <c r="M8" s="130">
        <f t="shared" si="6"/>
        <v>0</v>
      </c>
      <c r="N8" s="131">
        <f t="shared" si="7"/>
        <v>0</v>
      </c>
    </row>
    <row r="9" spans="1:14" x14ac:dyDescent="0.35">
      <c r="A9" s="196"/>
      <c r="B9" s="23" t="s">
        <v>68</v>
      </c>
      <c r="C9" s="120"/>
      <c r="D9" s="45"/>
      <c r="E9" s="83"/>
      <c r="F9" s="108">
        <f>F6</f>
        <v>14</v>
      </c>
      <c r="G9" s="132">
        <f t="shared" si="0"/>
        <v>2.3333333333333335</v>
      </c>
      <c r="H9" s="132">
        <f t="shared" si="1"/>
        <v>93.333333333333343</v>
      </c>
      <c r="I9" s="132">
        <f t="shared" si="2"/>
        <v>0</v>
      </c>
      <c r="J9" s="132">
        <f t="shared" si="3"/>
        <v>23.333333333333336</v>
      </c>
      <c r="K9" s="132">
        <f t="shared" si="4"/>
        <v>0</v>
      </c>
      <c r="L9" s="132">
        <f t="shared" si="5"/>
        <v>23.333333333333336</v>
      </c>
      <c r="M9" s="132">
        <f t="shared" si="6"/>
        <v>0</v>
      </c>
      <c r="N9" s="133">
        <f t="shared" si="7"/>
        <v>0</v>
      </c>
    </row>
    <row r="10" spans="1:14" ht="15" thickBot="1" x14ac:dyDescent="0.4">
      <c r="A10" s="197"/>
      <c r="B10" s="21" t="s">
        <v>53</v>
      </c>
      <c r="C10" s="122"/>
      <c r="D10" s="46"/>
      <c r="E10" s="84"/>
      <c r="F10" s="109">
        <f>F7</f>
        <v>14</v>
      </c>
      <c r="G10" s="134">
        <f t="shared" si="0"/>
        <v>2.3333333333333335</v>
      </c>
      <c r="H10" s="134">
        <f t="shared" si="1"/>
        <v>93.333333333333343</v>
      </c>
      <c r="I10" s="134">
        <f t="shared" si="2"/>
        <v>0</v>
      </c>
      <c r="J10" s="134">
        <f t="shared" si="3"/>
        <v>23.333333333333336</v>
      </c>
      <c r="K10" s="134">
        <f t="shared" si="4"/>
        <v>0</v>
      </c>
      <c r="L10" s="134">
        <f t="shared" si="5"/>
        <v>23.333333333333336</v>
      </c>
      <c r="M10" s="134">
        <f t="shared" si="6"/>
        <v>0</v>
      </c>
      <c r="N10" s="135">
        <f t="shared" si="7"/>
        <v>0</v>
      </c>
    </row>
    <row r="11" spans="1:14" x14ac:dyDescent="0.35">
      <c r="A11" s="195" t="s">
        <v>75</v>
      </c>
      <c r="B11" s="22" t="s">
        <v>67</v>
      </c>
      <c r="C11" s="121"/>
      <c r="D11" s="44"/>
      <c r="E11" s="82"/>
      <c r="F11" s="111">
        <f t="shared" ref="F11:F30" si="9">F8</f>
        <v>14</v>
      </c>
      <c r="G11" s="130">
        <f t="shared" si="0"/>
        <v>2.3333333333333335</v>
      </c>
      <c r="H11" s="130">
        <f t="shared" si="1"/>
        <v>93.333333333333343</v>
      </c>
      <c r="I11" s="130">
        <f t="shared" si="2"/>
        <v>0</v>
      </c>
      <c r="J11" s="130">
        <f t="shared" si="3"/>
        <v>23.333333333333336</v>
      </c>
      <c r="K11" s="130">
        <f t="shared" si="4"/>
        <v>0</v>
      </c>
      <c r="L11" s="130">
        <f t="shared" si="5"/>
        <v>23.333333333333336</v>
      </c>
      <c r="M11" s="130">
        <f t="shared" si="6"/>
        <v>0</v>
      </c>
      <c r="N11" s="131">
        <f t="shared" si="7"/>
        <v>0</v>
      </c>
    </row>
    <row r="12" spans="1:14" x14ac:dyDescent="0.35">
      <c r="A12" s="196"/>
      <c r="B12" s="23" t="s">
        <v>68</v>
      </c>
      <c r="C12" s="120"/>
      <c r="D12" s="45"/>
      <c r="E12" s="83"/>
      <c r="F12" s="114">
        <f t="shared" si="9"/>
        <v>14</v>
      </c>
      <c r="G12" s="132">
        <f t="shared" si="0"/>
        <v>2.3333333333333335</v>
      </c>
      <c r="H12" s="132">
        <f t="shared" si="1"/>
        <v>93.333333333333343</v>
      </c>
      <c r="I12" s="132">
        <f t="shared" si="2"/>
        <v>0</v>
      </c>
      <c r="J12" s="132">
        <f t="shared" si="3"/>
        <v>23.333333333333336</v>
      </c>
      <c r="K12" s="132">
        <f t="shared" si="4"/>
        <v>0</v>
      </c>
      <c r="L12" s="132">
        <f t="shared" si="5"/>
        <v>23.333333333333336</v>
      </c>
      <c r="M12" s="132">
        <f t="shared" si="6"/>
        <v>0</v>
      </c>
      <c r="N12" s="133">
        <f t="shared" si="7"/>
        <v>0</v>
      </c>
    </row>
    <row r="13" spans="1:14" ht="15" thickBot="1" x14ac:dyDescent="0.4">
      <c r="A13" s="197"/>
      <c r="B13" s="21" t="s">
        <v>53</v>
      </c>
      <c r="C13" s="122"/>
      <c r="D13" s="46"/>
      <c r="E13" s="84"/>
      <c r="F13" s="115">
        <f t="shared" si="9"/>
        <v>14</v>
      </c>
      <c r="G13" s="134">
        <f t="shared" si="0"/>
        <v>2.3333333333333335</v>
      </c>
      <c r="H13" s="134">
        <f t="shared" si="1"/>
        <v>93.333333333333343</v>
      </c>
      <c r="I13" s="134">
        <f t="shared" si="2"/>
        <v>0</v>
      </c>
      <c r="J13" s="134">
        <f t="shared" si="3"/>
        <v>23.333333333333336</v>
      </c>
      <c r="K13" s="134">
        <f t="shared" si="4"/>
        <v>0</v>
      </c>
      <c r="L13" s="134">
        <f t="shared" si="5"/>
        <v>23.333333333333336</v>
      </c>
      <c r="M13" s="134">
        <f t="shared" si="6"/>
        <v>0</v>
      </c>
      <c r="N13" s="135">
        <f t="shared" si="7"/>
        <v>0</v>
      </c>
    </row>
    <row r="14" spans="1:14" x14ac:dyDescent="0.35">
      <c r="A14" s="195" t="s">
        <v>74</v>
      </c>
      <c r="B14" s="22" t="s">
        <v>67</v>
      </c>
      <c r="C14" s="121"/>
      <c r="D14" s="44"/>
      <c r="E14" s="82"/>
      <c r="F14" s="111">
        <f t="shared" si="9"/>
        <v>14</v>
      </c>
      <c r="G14" s="130">
        <f t="shared" si="0"/>
        <v>2.3333333333333335</v>
      </c>
      <c r="H14" s="130">
        <f t="shared" si="1"/>
        <v>93.333333333333343</v>
      </c>
      <c r="I14" s="130">
        <f t="shared" si="2"/>
        <v>0</v>
      </c>
      <c r="J14" s="130">
        <f t="shared" si="3"/>
        <v>23.333333333333336</v>
      </c>
      <c r="K14" s="130">
        <f t="shared" si="4"/>
        <v>0</v>
      </c>
      <c r="L14" s="130">
        <f t="shared" si="5"/>
        <v>23.333333333333336</v>
      </c>
      <c r="M14" s="130">
        <f t="shared" si="6"/>
        <v>0</v>
      </c>
      <c r="N14" s="131">
        <f t="shared" si="7"/>
        <v>0</v>
      </c>
    </row>
    <row r="15" spans="1:14" x14ac:dyDescent="0.35">
      <c r="A15" s="196"/>
      <c r="B15" s="23" t="s">
        <v>68</v>
      </c>
      <c r="C15" s="120"/>
      <c r="D15" s="45"/>
      <c r="E15" s="83"/>
      <c r="F15" s="114">
        <f t="shared" si="9"/>
        <v>14</v>
      </c>
      <c r="G15" s="132">
        <f t="shared" si="0"/>
        <v>2.3333333333333335</v>
      </c>
      <c r="H15" s="132">
        <f t="shared" si="1"/>
        <v>93.333333333333343</v>
      </c>
      <c r="I15" s="132">
        <f t="shared" si="2"/>
        <v>0</v>
      </c>
      <c r="J15" s="132">
        <f t="shared" si="3"/>
        <v>23.333333333333336</v>
      </c>
      <c r="K15" s="132">
        <f t="shared" si="4"/>
        <v>0</v>
      </c>
      <c r="L15" s="132">
        <f t="shared" si="5"/>
        <v>23.333333333333336</v>
      </c>
      <c r="M15" s="132">
        <f t="shared" si="6"/>
        <v>0</v>
      </c>
      <c r="N15" s="133">
        <f t="shared" si="7"/>
        <v>0</v>
      </c>
    </row>
    <row r="16" spans="1:14" ht="15" thickBot="1" x14ac:dyDescent="0.4">
      <c r="A16" s="197"/>
      <c r="B16" s="21" t="s">
        <v>53</v>
      </c>
      <c r="C16" s="122"/>
      <c r="D16" s="46"/>
      <c r="E16" s="84"/>
      <c r="F16" s="115">
        <f t="shared" si="9"/>
        <v>14</v>
      </c>
      <c r="G16" s="134">
        <f t="shared" si="0"/>
        <v>2.3333333333333335</v>
      </c>
      <c r="H16" s="134">
        <f t="shared" si="1"/>
        <v>93.333333333333343</v>
      </c>
      <c r="I16" s="134">
        <f t="shared" si="2"/>
        <v>0</v>
      </c>
      <c r="J16" s="134">
        <f t="shared" si="3"/>
        <v>23.333333333333336</v>
      </c>
      <c r="K16" s="134">
        <f t="shared" si="4"/>
        <v>0</v>
      </c>
      <c r="L16" s="134">
        <f t="shared" si="5"/>
        <v>23.333333333333336</v>
      </c>
      <c r="M16" s="134">
        <f t="shared" si="6"/>
        <v>0</v>
      </c>
      <c r="N16" s="135">
        <f t="shared" si="7"/>
        <v>0</v>
      </c>
    </row>
    <row r="17" spans="1:14" x14ac:dyDescent="0.35">
      <c r="A17" s="195" t="s">
        <v>72</v>
      </c>
      <c r="B17" s="22" t="s">
        <v>67</v>
      </c>
      <c r="C17" s="121"/>
      <c r="D17" s="44"/>
      <c r="E17" s="82"/>
      <c r="F17" s="111">
        <f t="shared" si="9"/>
        <v>14</v>
      </c>
      <c r="G17" s="130">
        <f t="shared" si="0"/>
        <v>2.3333333333333335</v>
      </c>
      <c r="H17" s="130">
        <f t="shared" si="1"/>
        <v>93.333333333333343</v>
      </c>
      <c r="I17" s="130">
        <f t="shared" si="2"/>
        <v>0</v>
      </c>
      <c r="J17" s="130">
        <f t="shared" si="3"/>
        <v>23.333333333333336</v>
      </c>
      <c r="K17" s="130">
        <f t="shared" si="4"/>
        <v>0</v>
      </c>
      <c r="L17" s="130">
        <f t="shared" si="5"/>
        <v>23.333333333333336</v>
      </c>
      <c r="M17" s="130">
        <f t="shared" si="6"/>
        <v>0</v>
      </c>
      <c r="N17" s="131">
        <f t="shared" si="7"/>
        <v>0</v>
      </c>
    </row>
    <row r="18" spans="1:14" x14ac:dyDescent="0.35">
      <c r="A18" s="196"/>
      <c r="B18" s="23" t="s">
        <v>68</v>
      </c>
      <c r="C18" s="120"/>
      <c r="D18" s="45"/>
      <c r="E18" s="83"/>
      <c r="F18" s="114">
        <f t="shared" si="9"/>
        <v>14</v>
      </c>
      <c r="G18" s="132">
        <f t="shared" si="0"/>
        <v>2.3333333333333335</v>
      </c>
      <c r="H18" s="132">
        <f t="shared" si="1"/>
        <v>93.333333333333343</v>
      </c>
      <c r="I18" s="132">
        <f t="shared" si="2"/>
        <v>0</v>
      </c>
      <c r="J18" s="132">
        <f t="shared" si="3"/>
        <v>23.333333333333336</v>
      </c>
      <c r="K18" s="132">
        <f t="shared" si="4"/>
        <v>0</v>
      </c>
      <c r="L18" s="132">
        <f t="shared" si="5"/>
        <v>23.333333333333336</v>
      </c>
      <c r="M18" s="132">
        <f t="shared" si="6"/>
        <v>0</v>
      </c>
      <c r="N18" s="133">
        <f t="shared" si="7"/>
        <v>0</v>
      </c>
    </row>
    <row r="19" spans="1:14" ht="15" thickBot="1" x14ac:dyDescent="0.4">
      <c r="A19" s="197"/>
      <c r="B19" s="21" t="s">
        <v>53</v>
      </c>
      <c r="C19" s="122"/>
      <c r="D19" s="46"/>
      <c r="E19" s="84"/>
      <c r="F19" s="115">
        <f t="shared" si="9"/>
        <v>14</v>
      </c>
      <c r="G19" s="134">
        <f t="shared" si="0"/>
        <v>2.3333333333333335</v>
      </c>
      <c r="H19" s="134">
        <f t="shared" si="1"/>
        <v>93.333333333333343</v>
      </c>
      <c r="I19" s="134">
        <f t="shared" si="2"/>
        <v>0</v>
      </c>
      <c r="J19" s="134">
        <f t="shared" si="3"/>
        <v>23.333333333333336</v>
      </c>
      <c r="K19" s="134">
        <f t="shared" si="4"/>
        <v>0</v>
      </c>
      <c r="L19" s="134">
        <f t="shared" si="5"/>
        <v>23.333333333333336</v>
      </c>
      <c r="M19" s="134">
        <f t="shared" si="6"/>
        <v>0</v>
      </c>
      <c r="N19" s="135">
        <f t="shared" si="7"/>
        <v>0</v>
      </c>
    </row>
    <row r="20" spans="1:14" x14ac:dyDescent="0.35">
      <c r="A20" s="204" t="s">
        <v>73</v>
      </c>
      <c r="B20" s="22" t="s">
        <v>67</v>
      </c>
      <c r="C20" s="121"/>
      <c r="D20" s="44"/>
      <c r="E20" s="82"/>
      <c r="F20" s="111">
        <f t="shared" si="9"/>
        <v>14</v>
      </c>
      <c r="G20" s="130">
        <f t="shared" si="0"/>
        <v>2.3333333333333335</v>
      </c>
      <c r="H20" s="130">
        <f t="shared" si="1"/>
        <v>93.333333333333343</v>
      </c>
      <c r="I20" s="130">
        <f t="shared" si="2"/>
        <v>0</v>
      </c>
      <c r="J20" s="130">
        <f t="shared" si="3"/>
        <v>23.333333333333336</v>
      </c>
      <c r="K20" s="130">
        <f t="shared" si="4"/>
        <v>0</v>
      </c>
      <c r="L20" s="130">
        <f t="shared" si="5"/>
        <v>23.333333333333336</v>
      </c>
      <c r="M20" s="130">
        <f t="shared" si="6"/>
        <v>0</v>
      </c>
      <c r="N20" s="131">
        <f t="shared" si="7"/>
        <v>0</v>
      </c>
    </row>
    <row r="21" spans="1:14" x14ac:dyDescent="0.35">
      <c r="A21" s="205"/>
      <c r="B21" s="23" t="s">
        <v>68</v>
      </c>
      <c r="C21" s="120"/>
      <c r="D21" s="45"/>
      <c r="E21" s="83"/>
      <c r="F21" s="114">
        <f t="shared" si="9"/>
        <v>14</v>
      </c>
      <c r="G21" s="132">
        <f t="shared" si="0"/>
        <v>2.3333333333333335</v>
      </c>
      <c r="H21" s="132">
        <f t="shared" si="1"/>
        <v>93.333333333333343</v>
      </c>
      <c r="I21" s="132">
        <f t="shared" si="2"/>
        <v>0</v>
      </c>
      <c r="J21" s="132">
        <f t="shared" si="3"/>
        <v>23.333333333333336</v>
      </c>
      <c r="K21" s="132">
        <f t="shared" si="4"/>
        <v>0</v>
      </c>
      <c r="L21" s="132">
        <f t="shared" si="5"/>
        <v>23.333333333333336</v>
      </c>
      <c r="M21" s="132">
        <f t="shared" si="6"/>
        <v>0</v>
      </c>
      <c r="N21" s="133">
        <f t="shared" si="7"/>
        <v>0</v>
      </c>
    </row>
    <row r="22" spans="1:14" ht="15" thickBot="1" x14ac:dyDescent="0.4">
      <c r="A22" s="206"/>
      <c r="B22" s="21" t="s">
        <v>53</v>
      </c>
      <c r="C22" s="122"/>
      <c r="D22" s="46"/>
      <c r="E22" s="84"/>
      <c r="F22" s="115">
        <f t="shared" si="9"/>
        <v>14</v>
      </c>
      <c r="G22" s="134">
        <f t="shared" si="0"/>
        <v>2.3333333333333335</v>
      </c>
      <c r="H22" s="134">
        <f t="shared" si="1"/>
        <v>93.333333333333343</v>
      </c>
      <c r="I22" s="134">
        <f t="shared" si="2"/>
        <v>0</v>
      </c>
      <c r="J22" s="134">
        <f t="shared" si="3"/>
        <v>23.333333333333336</v>
      </c>
      <c r="K22" s="134">
        <f t="shared" si="4"/>
        <v>0</v>
      </c>
      <c r="L22" s="134">
        <f t="shared" si="5"/>
        <v>23.333333333333336</v>
      </c>
      <c r="M22" s="134">
        <f t="shared" si="6"/>
        <v>0</v>
      </c>
      <c r="N22" s="135">
        <f t="shared" si="7"/>
        <v>0</v>
      </c>
    </row>
    <row r="23" spans="1:14" x14ac:dyDescent="0.35">
      <c r="A23" s="204" t="s">
        <v>70</v>
      </c>
      <c r="B23" s="22" t="s">
        <v>71</v>
      </c>
      <c r="C23" s="121"/>
      <c r="D23" s="44"/>
      <c r="E23" s="85"/>
      <c r="F23" s="111">
        <f t="shared" si="9"/>
        <v>14</v>
      </c>
      <c r="G23" s="136">
        <f t="shared" si="0"/>
        <v>2.3333333333333335</v>
      </c>
      <c r="H23" s="136">
        <f t="shared" si="1"/>
        <v>93.333333333333343</v>
      </c>
      <c r="I23" s="136">
        <f t="shared" si="2"/>
        <v>0</v>
      </c>
      <c r="J23" s="136">
        <f t="shared" si="3"/>
        <v>23.333333333333336</v>
      </c>
      <c r="K23" s="136">
        <f t="shared" si="4"/>
        <v>0</v>
      </c>
      <c r="L23" s="136">
        <f t="shared" si="5"/>
        <v>23.333333333333336</v>
      </c>
      <c r="M23" s="136">
        <f t="shared" si="6"/>
        <v>0</v>
      </c>
      <c r="N23" s="136">
        <f t="shared" si="7"/>
        <v>0</v>
      </c>
    </row>
    <row r="24" spans="1:14" x14ac:dyDescent="0.35">
      <c r="A24" s="205"/>
      <c r="B24" s="119"/>
      <c r="C24" s="120"/>
      <c r="D24" s="45"/>
      <c r="E24" s="83"/>
      <c r="F24" s="114">
        <f t="shared" si="9"/>
        <v>14</v>
      </c>
      <c r="G24" s="132">
        <f t="shared" si="0"/>
        <v>2.3333333333333335</v>
      </c>
      <c r="H24" s="132">
        <f t="shared" si="1"/>
        <v>93.333333333333343</v>
      </c>
      <c r="I24" s="132">
        <f t="shared" si="2"/>
        <v>0</v>
      </c>
      <c r="J24" s="132">
        <f t="shared" si="3"/>
        <v>23.333333333333336</v>
      </c>
      <c r="K24" s="132">
        <f t="shared" si="4"/>
        <v>0</v>
      </c>
      <c r="L24" s="132">
        <f t="shared" si="5"/>
        <v>23.333333333333336</v>
      </c>
      <c r="M24" s="132">
        <f t="shared" si="6"/>
        <v>0</v>
      </c>
      <c r="N24" s="132">
        <f t="shared" si="7"/>
        <v>0</v>
      </c>
    </row>
    <row r="25" spans="1:14" ht="15" thickBot="1" x14ac:dyDescent="0.4">
      <c r="A25" s="206"/>
      <c r="B25" s="21" t="s">
        <v>53</v>
      </c>
      <c r="C25" s="122"/>
      <c r="D25" s="46"/>
      <c r="E25" s="86"/>
      <c r="F25" s="115">
        <f t="shared" si="9"/>
        <v>14</v>
      </c>
      <c r="G25" s="137">
        <f t="shared" si="0"/>
        <v>2.3333333333333335</v>
      </c>
      <c r="H25" s="137">
        <f t="shared" si="1"/>
        <v>93.333333333333343</v>
      </c>
      <c r="I25" s="137">
        <f t="shared" si="2"/>
        <v>0</v>
      </c>
      <c r="J25" s="137">
        <f t="shared" si="3"/>
        <v>23.333333333333336</v>
      </c>
      <c r="K25" s="137">
        <f t="shared" si="4"/>
        <v>0</v>
      </c>
      <c r="L25" s="137">
        <f t="shared" si="5"/>
        <v>23.333333333333336</v>
      </c>
      <c r="M25" s="137">
        <f t="shared" si="6"/>
        <v>0</v>
      </c>
      <c r="N25" s="137">
        <f t="shared" si="7"/>
        <v>0</v>
      </c>
    </row>
    <row r="26" spans="1:14" x14ac:dyDescent="0.35">
      <c r="A26" s="195" t="s">
        <v>87</v>
      </c>
      <c r="B26" s="22" t="s">
        <v>67</v>
      </c>
      <c r="C26" s="35">
        <v>1</v>
      </c>
      <c r="D26" s="44">
        <v>1</v>
      </c>
      <c r="E26" s="82"/>
      <c r="F26" s="111">
        <f t="shared" si="9"/>
        <v>14</v>
      </c>
      <c r="G26" s="130">
        <f t="shared" si="0"/>
        <v>2.3333333333333335</v>
      </c>
      <c r="H26" s="130">
        <f t="shared" si="1"/>
        <v>93.333333333333343</v>
      </c>
      <c r="I26" s="130">
        <f t="shared" si="2"/>
        <v>0</v>
      </c>
      <c r="J26" s="130">
        <f t="shared" si="3"/>
        <v>23.333333333333336</v>
      </c>
      <c r="K26" s="130">
        <f t="shared" si="4"/>
        <v>0</v>
      </c>
      <c r="L26" s="130">
        <f t="shared" si="5"/>
        <v>23.333333333333336</v>
      </c>
      <c r="M26" s="130">
        <f t="shared" si="6"/>
        <v>0</v>
      </c>
      <c r="N26" s="131">
        <f t="shared" si="7"/>
        <v>0</v>
      </c>
    </row>
    <row r="27" spans="1:14" x14ac:dyDescent="0.35">
      <c r="A27" s="196"/>
      <c r="B27" s="23" t="s">
        <v>68</v>
      </c>
      <c r="C27" s="36">
        <v>2</v>
      </c>
      <c r="D27" s="45">
        <v>2</v>
      </c>
      <c r="E27" s="83"/>
      <c r="F27" s="114">
        <f t="shared" si="9"/>
        <v>14</v>
      </c>
      <c r="G27" s="132">
        <f t="shared" si="0"/>
        <v>2.3333333333333335</v>
      </c>
      <c r="H27" s="132">
        <f t="shared" si="1"/>
        <v>93.333333333333343</v>
      </c>
      <c r="I27" s="132">
        <f t="shared" si="2"/>
        <v>0</v>
      </c>
      <c r="J27" s="132">
        <f t="shared" si="3"/>
        <v>23.333333333333336</v>
      </c>
      <c r="K27" s="132">
        <f t="shared" si="4"/>
        <v>0</v>
      </c>
      <c r="L27" s="132">
        <f t="shared" si="5"/>
        <v>23.333333333333336</v>
      </c>
      <c r="M27" s="132">
        <f t="shared" si="6"/>
        <v>0</v>
      </c>
      <c r="N27" s="133">
        <f t="shared" si="7"/>
        <v>0</v>
      </c>
    </row>
    <row r="28" spans="1:14" ht="15" thickBot="1" x14ac:dyDescent="0.4">
      <c r="A28" s="208"/>
      <c r="B28" s="21" t="s">
        <v>53</v>
      </c>
      <c r="C28" s="37">
        <v>2</v>
      </c>
      <c r="D28" s="47">
        <v>2</v>
      </c>
      <c r="E28" s="84"/>
      <c r="F28" s="115">
        <f t="shared" si="9"/>
        <v>14</v>
      </c>
      <c r="G28" s="134">
        <f t="shared" si="0"/>
        <v>2.3333333333333335</v>
      </c>
      <c r="H28" s="134">
        <f t="shared" si="1"/>
        <v>93.333333333333343</v>
      </c>
      <c r="I28" s="134">
        <f t="shared" si="2"/>
        <v>0</v>
      </c>
      <c r="J28" s="134">
        <f t="shared" si="3"/>
        <v>23.333333333333336</v>
      </c>
      <c r="K28" s="134">
        <f t="shared" si="4"/>
        <v>0</v>
      </c>
      <c r="L28" s="134">
        <f t="shared" si="5"/>
        <v>23.333333333333336</v>
      </c>
      <c r="M28" s="134">
        <f t="shared" si="6"/>
        <v>0</v>
      </c>
      <c r="N28" s="135">
        <f t="shared" si="7"/>
        <v>0</v>
      </c>
    </row>
    <row r="29" spans="1:14" x14ac:dyDescent="0.35">
      <c r="A29" s="195" t="s">
        <v>74</v>
      </c>
      <c r="B29" s="19" t="s">
        <v>67</v>
      </c>
      <c r="C29" s="121"/>
      <c r="D29" s="44"/>
      <c r="E29" s="82"/>
      <c r="F29" s="111">
        <f t="shared" si="9"/>
        <v>14</v>
      </c>
      <c r="G29" s="130">
        <f t="shared" si="0"/>
        <v>2.3333333333333335</v>
      </c>
      <c r="H29" s="130">
        <f t="shared" si="1"/>
        <v>93.333333333333343</v>
      </c>
      <c r="I29" s="130">
        <f t="shared" si="2"/>
        <v>0</v>
      </c>
      <c r="J29" s="130">
        <f t="shared" si="3"/>
        <v>23.333333333333336</v>
      </c>
      <c r="K29" s="130">
        <f t="shared" si="4"/>
        <v>0</v>
      </c>
      <c r="L29" s="130">
        <f t="shared" si="5"/>
        <v>23.333333333333336</v>
      </c>
      <c r="M29" s="130">
        <f t="shared" si="6"/>
        <v>0</v>
      </c>
      <c r="N29" s="131">
        <f t="shared" si="7"/>
        <v>0</v>
      </c>
    </row>
    <row r="30" spans="1:14" x14ac:dyDescent="0.35">
      <c r="A30" s="196"/>
      <c r="B30" s="20" t="s">
        <v>68</v>
      </c>
      <c r="C30" s="120"/>
      <c r="D30" s="45"/>
      <c r="E30" s="83"/>
      <c r="F30" s="114">
        <f t="shared" si="9"/>
        <v>14</v>
      </c>
      <c r="G30" s="132">
        <f t="shared" si="0"/>
        <v>2.3333333333333335</v>
      </c>
      <c r="H30" s="132">
        <f t="shared" si="1"/>
        <v>93.333333333333343</v>
      </c>
      <c r="I30" s="132">
        <f t="shared" si="2"/>
        <v>0</v>
      </c>
      <c r="J30" s="132">
        <f t="shared" si="3"/>
        <v>23.333333333333336</v>
      </c>
      <c r="K30" s="132">
        <f t="shared" si="4"/>
        <v>0</v>
      </c>
      <c r="L30" s="132">
        <f t="shared" si="5"/>
        <v>23.333333333333336</v>
      </c>
      <c r="M30" s="132">
        <f t="shared" si="6"/>
        <v>0</v>
      </c>
      <c r="N30" s="133">
        <f t="shared" si="7"/>
        <v>0</v>
      </c>
    </row>
    <row r="31" spans="1:14" ht="15" thickBot="1" x14ac:dyDescent="0.4">
      <c r="A31" s="197"/>
      <c r="B31" s="26" t="s">
        <v>53</v>
      </c>
      <c r="C31" s="122"/>
      <c r="D31" s="46"/>
      <c r="E31" s="84"/>
      <c r="F31" s="115">
        <f>F28</f>
        <v>14</v>
      </c>
      <c r="G31" s="134">
        <f t="shared" si="0"/>
        <v>2.3333333333333335</v>
      </c>
      <c r="H31" s="134">
        <f t="shared" si="1"/>
        <v>93.333333333333343</v>
      </c>
      <c r="I31" s="134">
        <f t="shared" si="2"/>
        <v>0</v>
      </c>
      <c r="J31" s="134">
        <f t="shared" si="3"/>
        <v>23.333333333333336</v>
      </c>
      <c r="K31" s="134">
        <f t="shared" si="4"/>
        <v>0</v>
      </c>
      <c r="L31" s="134">
        <f t="shared" si="5"/>
        <v>23.333333333333336</v>
      </c>
      <c r="M31" s="134">
        <f t="shared" si="6"/>
        <v>0</v>
      </c>
      <c r="N31" s="135">
        <f t="shared" si="7"/>
        <v>0</v>
      </c>
    </row>
    <row r="32" spans="1:14" ht="15" customHeight="1" x14ac:dyDescent="0.35">
      <c r="A32" s="201" t="s">
        <v>105</v>
      </c>
      <c r="B32" s="98" t="s">
        <v>107</v>
      </c>
      <c r="C32" s="123"/>
      <c r="D32" s="99"/>
      <c r="E32" s="94"/>
      <c r="F32" s="113">
        <f>F31</f>
        <v>14</v>
      </c>
      <c r="G32" s="130">
        <f t="shared" si="0"/>
        <v>2.3333333333333335</v>
      </c>
      <c r="H32" s="130">
        <f t="shared" si="1"/>
        <v>93.333333333333343</v>
      </c>
      <c r="I32" s="130">
        <f t="shared" si="2"/>
        <v>0</v>
      </c>
      <c r="J32" s="130">
        <f t="shared" si="3"/>
        <v>23.333333333333336</v>
      </c>
      <c r="K32" s="130">
        <f t="shared" si="4"/>
        <v>0</v>
      </c>
      <c r="L32" s="130">
        <f t="shared" si="5"/>
        <v>23.333333333333336</v>
      </c>
      <c r="M32" s="130">
        <f t="shared" si="6"/>
        <v>0</v>
      </c>
      <c r="N32" s="138">
        <f t="shared" si="7"/>
        <v>0</v>
      </c>
    </row>
    <row r="33" spans="1:14" x14ac:dyDescent="0.35">
      <c r="A33" s="202"/>
      <c r="B33" s="100" t="s">
        <v>108</v>
      </c>
      <c r="C33" s="124"/>
      <c r="D33" s="101"/>
      <c r="E33" s="95"/>
      <c r="F33" s="114">
        <f>F32</f>
        <v>14</v>
      </c>
      <c r="G33" s="132">
        <f t="shared" si="0"/>
        <v>2.3333333333333335</v>
      </c>
      <c r="H33" s="132">
        <f t="shared" si="1"/>
        <v>93.333333333333343</v>
      </c>
      <c r="I33" s="132">
        <f t="shared" si="2"/>
        <v>0</v>
      </c>
      <c r="J33" s="132">
        <f t="shared" si="3"/>
        <v>23.333333333333336</v>
      </c>
      <c r="K33" s="132">
        <f t="shared" si="4"/>
        <v>0</v>
      </c>
      <c r="L33" s="132">
        <f t="shared" si="5"/>
        <v>23.333333333333336</v>
      </c>
      <c r="M33" s="132">
        <f t="shared" si="6"/>
        <v>0</v>
      </c>
      <c r="N33" s="133">
        <f t="shared" si="7"/>
        <v>0</v>
      </c>
    </row>
    <row r="34" spans="1:14" x14ac:dyDescent="0.35">
      <c r="A34" s="202"/>
      <c r="B34" s="100" t="s">
        <v>106</v>
      </c>
      <c r="C34" s="124"/>
      <c r="D34" s="101"/>
      <c r="E34" s="83"/>
      <c r="F34" s="110">
        <f>F33</f>
        <v>14</v>
      </c>
      <c r="G34" s="132">
        <f t="shared" si="0"/>
        <v>2.3333333333333335</v>
      </c>
      <c r="H34" s="132">
        <f t="shared" si="1"/>
        <v>93.333333333333343</v>
      </c>
      <c r="I34" s="132">
        <f t="shared" si="2"/>
        <v>0</v>
      </c>
      <c r="J34" s="132">
        <f t="shared" si="3"/>
        <v>23.333333333333336</v>
      </c>
      <c r="K34" s="132">
        <f t="shared" si="4"/>
        <v>0</v>
      </c>
      <c r="L34" s="132">
        <f t="shared" si="5"/>
        <v>23.333333333333336</v>
      </c>
      <c r="M34" s="132">
        <f t="shared" si="6"/>
        <v>0</v>
      </c>
      <c r="N34" s="139">
        <f t="shared" si="7"/>
        <v>0</v>
      </c>
    </row>
    <row r="35" spans="1:14" ht="15" thickBot="1" x14ac:dyDescent="0.4">
      <c r="A35" s="203"/>
      <c r="B35" s="102" t="s">
        <v>109</v>
      </c>
      <c r="C35" s="125"/>
      <c r="D35" s="103"/>
      <c r="E35" s="97"/>
      <c r="F35" s="110">
        <f>F34</f>
        <v>14</v>
      </c>
      <c r="G35" s="140">
        <f t="shared" si="0"/>
        <v>2.3333333333333335</v>
      </c>
      <c r="H35" s="140">
        <f>G35*40</f>
        <v>93.333333333333343</v>
      </c>
      <c r="I35" s="140">
        <f t="shared" si="2"/>
        <v>0</v>
      </c>
      <c r="J35" s="140">
        <f t="shared" si="3"/>
        <v>23.333333333333336</v>
      </c>
      <c r="K35" s="140">
        <f t="shared" si="4"/>
        <v>0</v>
      </c>
      <c r="L35" s="140">
        <f t="shared" si="5"/>
        <v>23.333333333333336</v>
      </c>
      <c r="M35" s="140">
        <f t="shared" si="6"/>
        <v>0</v>
      </c>
      <c r="N35" s="141">
        <f t="shared" si="7"/>
        <v>0</v>
      </c>
    </row>
    <row r="36" spans="1:14" x14ac:dyDescent="0.35">
      <c r="A36" s="198" t="s">
        <v>76</v>
      </c>
      <c r="B36" s="27" t="s">
        <v>77</v>
      </c>
      <c r="C36" s="121"/>
      <c r="D36" s="44"/>
      <c r="E36" s="82"/>
      <c r="F36" s="107">
        <f>F31</f>
        <v>14</v>
      </c>
      <c r="G36" s="130">
        <f t="shared" si="0"/>
        <v>2.3333333333333335</v>
      </c>
      <c r="H36" s="130">
        <f t="shared" si="1"/>
        <v>93.333333333333343</v>
      </c>
      <c r="I36" s="130">
        <f t="shared" si="2"/>
        <v>0</v>
      </c>
      <c r="J36" s="130">
        <f t="shared" si="3"/>
        <v>23.333333333333336</v>
      </c>
      <c r="K36" s="130">
        <f t="shared" si="4"/>
        <v>0</v>
      </c>
      <c r="L36" s="130">
        <f t="shared" si="5"/>
        <v>23.333333333333336</v>
      </c>
      <c r="M36" s="130">
        <f t="shared" si="6"/>
        <v>0</v>
      </c>
      <c r="N36" s="131">
        <f t="shared" si="7"/>
        <v>0</v>
      </c>
    </row>
    <row r="37" spans="1:14" x14ac:dyDescent="0.35">
      <c r="A37" s="199"/>
      <c r="B37" s="12" t="s">
        <v>78</v>
      </c>
      <c r="C37" s="36">
        <v>1</v>
      </c>
      <c r="D37" s="45">
        <v>1</v>
      </c>
      <c r="E37" s="83"/>
      <c r="F37" s="108">
        <f>F36</f>
        <v>14</v>
      </c>
      <c r="G37" s="132">
        <f t="shared" si="0"/>
        <v>2.3333333333333335</v>
      </c>
      <c r="H37" s="132">
        <f t="shared" si="1"/>
        <v>93.333333333333343</v>
      </c>
      <c r="I37" s="132">
        <f t="shared" si="2"/>
        <v>0</v>
      </c>
      <c r="J37" s="132">
        <f t="shared" si="3"/>
        <v>23.333333333333336</v>
      </c>
      <c r="K37" s="132">
        <f t="shared" si="4"/>
        <v>0</v>
      </c>
      <c r="L37" s="132">
        <f t="shared" si="5"/>
        <v>23.333333333333336</v>
      </c>
      <c r="M37" s="132">
        <f t="shared" si="6"/>
        <v>0</v>
      </c>
      <c r="N37" s="133">
        <f t="shared" si="7"/>
        <v>0</v>
      </c>
    </row>
    <row r="38" spans="1:14" x14ac:dyDescent="0.35">
      <c r="A38" s="199"/>
      <c r="B38" s="12" t="s">
        <v>79</v>
      </c>
      <c r="C38" s="36">
        <v>1</v>
      </c>
      <c r="D38" s="45">
        <v>1</v>
      </c>
      <c r="E38" s="83"/>
      <c r="F38" s="108">
        <f t="shared" ref="F38:F44" si="10">F37</f>
        <v>14</v>
      </c>
      <c r="G38" s="132">
        <f t="shared" si="0"/>
        <v>2.3333333333333335</v>
      </c>
      <c r="H38" s="132">
        <f t="shared" si="1"/>
        <v>93.333333333333343</v>
      </c>
      <c r="I38" s="132">
        <f t="shared" si="2"/>
        <v>0</v>
      </c>
      <c r="J38" s="132">
        <f t="shared" si="3"/>
        <v>23.333333333333336</v>
      </c>
      <c r="K38" s="132">
        <f t="shared" si="4"/>
        <v>0</v>
      </c>
      <c r="L38" s="132">
        <f t="shared" si="5"/>
        <v>23.333333333333336</v>
      </c>
      <c r="M38" s="132">
        <f t="shared" si="6"/>
        <v>0</v>
      </c>
      <c r="N38" s="133">
        <f t="shared" si="7"/>
        <v>0</v>
      </c>
    </row>
    <row r="39" spans="1:14" x14ac:dyDescent="0.35">
      <c r="A39" s="199"/>
      <c r="B39" s="12" t="s">
        <v>80</v>
      </c>
      <c r="C39" s="120"/>
      <c r="D39" s="45"/>
      <c r="E39" s="83"/>
      <c r="F39" s="108">
        <f t="shared" si="10"/>
        <v>14</v>
      </c>
      <c r="G39" s="132">
        <f t="shared" si="0"/>
        <v>2.3333333333333335</v>
      </c>
      <c r="H39" s="132">
        <f t="shared" si="1"/>
        <v>93.333333333333343</v>
      </c>
      <c r="I39" s="132">
        <f t="shared" si="2"/>
        <v>0</v>
      </c>
      <c r="J39" s="132">
        <f t="shared" si="3"/>
        <v>23.333333333333336</v>
      </c>
      <c r="K39" s="132">
        <f t="shared" si="4"/>
        <v>0</v>
      </c>
      <c r="L39" s="132">
        <f t="shared" si="5"/>
        <v>23.333333333333336</v>
      </c>
      <c r="M39" s="132">
        <f t="shared" si="6"/>
        <v>0</v>
      </c>
      <c r="N39" s="133">
        <f t="shared" si="7"/>
        <v>0</v>
      </c>
    </row>
    <row r="40" spans="1:14" x14ac:dyDescent="0.35">
      <c r="A40" s="199"/>
      <c r="B40" s="12" t="s">
        <v>81</v>
      </c>
      <c r="C40" s="36">
        <v>1</v>
      </c>
      <c r="D40" s="45">
        <v>1</v>
      </c>
      <c r="E40" s="83"/>
      <c r="F40" s="108">
        <f t="shared" si="10"/>
        <v>14</v>
      </c>
      <c r="G40" s="132">
        <f t="shared" si="0"/>
        <v>2.3333333333333335</v>
      </c>
      <c r="H40" s="132">
        <f t="shared" si="1"/>
        <v>93.333333333333343</v>
      </c>
      <c r="I40" s="132">
        <f t="shared" si="2"/>
        <v>0</v>
      </c>
      <c r="J40" s="132">
        <f t="shared" si="3"/>
        <v>23.333333333333336</v>
      </c>
      <c r="K40" s="132">
        <f t="shared" si="4"/>
        <v>0</v>
      </c>
      <c r="L40" s="132">
        <f t="shared" si="5"/>
        <v>23.333333333333336</v>
      </c>
      <c r="M40" s="132">
        <f t="shared" si="6"/>
        <v>0</v>
      </c>
      <c r="N40" s="133">
        <f t="shared" si="7"/>
        <v>0</v>
      </c>
    </row>
    <row r="41" spans="1:14" x14ac:dyDescent="0.35">
      <c r="A41" s="199"/>
      <c r="B41" s="12" t="s">
        <v>52</v>
      </c>
      <c r="C41" s="36">
        <v>1</v>
      </c>
      <c r="D41" s="45">
        <v>1</v>
      </c>
      <c r="E41" s="83"/>
      <c r="F41" s="108">
        <f t="shared" si="10"/>
        <v>14</v>
      </c>
      <c r="G41" s="132">
        <f t="shared" si="0"/>
        <v>2.3333333333333335</v>
      </c>
      <c r="H41" s="132">
        <f t="shared" si="1"/>
        <v>93.333333333333343</v>
      </c>
      <c r="I41" s="132">
        <f t="shared" si="2"/>
        <v>0</v>
      </c>
      <c r="J41" s="132">
        <f t="shared" si="3"/>
        <v>23.333333333333336</v>
      </c>
      <c r="K41" s="132">
        <f t="shared" si="4"/>
        <v>0</v>
      </c>
      <c r="L41" s="132">
        <f t="shared" si="5"/>
        <v>23.333333333333336</v>
      </c>
      <c r="M41" s="132">
        <f t="shared" si="6"/>
        <v>0</v>
      </c>
      <c r="N41" s="133">
        <f t="shared" si="7"/>
        <v>0</v>
      </c>
    </row>
    <row r="42" spans="1:14" x14ac:dyDescent="0.35">
      <c r="A42" s="199"/>
      <c r="B42" s="12" t="s">
        <v>50</v>
      </c>
      <c r="C42" s="120"/>
      <c r="D42" s="45"/>
      <c r="E42" s="83"/>
      <c r="F42" s="108">
        <f t="shared" si="10"/>
        <v>14</v>
      </c>
      <c r="G42" s="132">
        <f t="shared" si="0"/>
        <v>2.3333333333333335</v>
      </c>
      <c r="H42" s="132">
        <f t="shared" si="1"/>
        <v>93.333333333333343</v>
      </c>
      <c r="I42" s="132">
        <f t="shared" si="2"/>
        <v>0</v>
      </c>
      <c r="J42" s="132">
        <f t="shared" si="3"/>
        <v>23.333333333333336</v>
      </c>
      <c r="K42" s="132">
        <f t="shared" si="4"/>
        <v>0</v>
      </c>
      <c r="L42" s="132">
        <f t="shared" si="5"/>
        <v>23.333333333333336</v>
      </c>
      <c r="M42" s="132">
        <f t="shared" si="6"/>
        <v>0</v>
      </c>
      <c r="N42" s="133">
        <f t="shared" si="7"/>
        <v>0</v>
      </c>
    </row>
    <row r="43" spans="1:14" x14ac:dyDescent="0.35">
      <c r="A43" s="199"/>
      <c r="B43" s="12" t="s">
        <v>82</v>
      </c>
      <c r="C43" s="120"/>
      <c r="D43" s="45"/>
      <c r="E43" s="83"/>
      <c r="F43" s="108">
        <f t="shared" si="10"/>
        <v>14</v>
      </c>
      <c r="G43" s="132">
        <f t="shared" si="0"/>
        <v>2.3333333333333335</v>
      </c>
      <c r="H43" s="132">
        <f t="shared" si="1"/>
        <v>93.333333333333343</v>
      </c>
      <c r="I43" s="132">
        <f t="shared" si="2"/>
        <v>0</v>
      </c>
      <c r="J43" s="132">
        <f t="shared" si="3"/>
        <v>23.333333333333336</v>
      </c>
      <c r="K43" s="132">
        <f t="shared" si="4"/>
        <v>0</v>
      </c>
      <c r="L43" s="132">
        <f t="shared" si="5"/>
        <v>23.333333333333336</v>
      </c>
      <c r="M43" s="132">
        <f t="shared" si="6"/>
        <v>0</v>
      </c>
      <c r="N43" s="133">
        <f t="shared" si="7"/>
        <v>0</v>
      </c>
    </row>
    <row r="44" spans="1:14" x14ac:dyDescent="0.35">
      <c r="A44" s="199"/>
      <c r="B44" s="12" t="s">
        <v>83</v>
      </c>
      <c r="C44" s="36">
        <v>1</v>
      </c>
      <c r="D44" s="45">
        <v>1</v>
      </c>
      <c r="E44" s="83"/>
      <c r="F44" s="108">
        <f t="shared" si="10"/>
        <v>14</v>
      </c>
      <c r="G44" s="132">
        <f t="shared" si="0"/>
        <v>2.3333333333333335</v>
      </c>
      <c r="H44" s="132">
        <f t="shared" si="1"/>
        <v>93.333333333333343</v>
      </c>
      <c r="I44" s="132">
        <f t="shared" si="2"/>
        <v>0</v>
      </c>
      <c r="J44" s="132">
        <f t="shared" si="3"/>
        <v>23.333333333333336</v>
      </c>
      <c r="K44" s="132">
        <f t="shared" si="4"/>
        <v>0</v>
      </c>
      <c r="L44" s="132">
        <f t="shared" si="5"/>
        <v>23.333333333333336</v>
      </c>
      <c r="M44" s="132">
        <f t="shared" si="6"/>
        <v>0</v>
      </c>
      <c r="N44" s="133">
        <f t="shared" si="7"/>
        <v>0</v>
      </c>
    </row>
    <row r="45" spans="1:14" ht="15" thickBot="1" x14ac:dyDescent="0.4">
      <c r="A45" s="200"/>
      <c r="B45" s="28" t="s">
        <v>84</v>
      </c>
      <c r="C45" s="122"/>
      <c r="D45" s="46"/>
      <c r="E45" s="84"/>
      <c r="F45" s="109">
        <f>F44</f>
        <v>14</v>
      </c>
      <c r="G45" s="134">
        <f t="shared" si="0"/>
        <v>2.3333333333333335</v>
      </c>
      <c r="H45" s="134">
        <f t="shared" si="1"/>
        <v>93.333333333333343</v>
      </c>
      <c r="I45" s="134">
        <f t="shared" si="2"/>
        <v>0</v>
      </c>
      <c r="J45" s="134">
        <f t="shared" si="3"/>
        <v>23.333333333333336</v>
      </c>
      <c r="K45" s="134">
        <f t="shared" si="4"/>
        <v>0</v>
      </c>
      <c r="L45" s="134">
        <f t="shared" si="5"/>
        <v>23.333333333333336</v>
      </c>
      <c r="M45" s="134">
        <f t="shared" si="6"/>
        <v>0</v>
      </c>
      <c r="N45" s="135">
        <f t="shared" si="7"/>
        <v>0</v>
      </c>
    </row>
    <row r="46" spans="1:14" x14ac:dyDescent="0.35">
      <c r="A46" s="17"/>
      <c r="C46" s="18"/>
      <c r="G46" s="60"/>
      <c r="H46" s="60"/>
      <c r="I46" s="60"/>
      <c r="J46" s="60"/>
      <c r="K46" s="60"/>
      <c r="L46" s="60"/>
      <c r="M46" s="60"/>
      <c r="N46" s="60"/>
    </row>
    <row r="47" spans="1:14" x14ac:dyDescent="0.35">
      <c r="A47" s="15"/>
      <c r="B47" s="30" t="s">
        <v>25</v>
      </c>
      <c r="C47" s="31">
        <f>SUM(C2:C45)</f>
        <v>10</v>
      </c>
      <c r="D47" s="48">
        <f>SUM(D2:D45)</f>
        <v>10</v>
      </c>
      <c r="G47" s="60"/>
      <c r="H47" s="60"/>
      <c r="I47" s="60"/>
      <c r="J47" s="60"/>
      <c r="K47" s="60"/>
      <c r="L47" s="60"/>
      <c r="M47" s="60"/>
      <c r="N47" s="60">
        <f>SUM(N2:N46)</f>
        <v>0</v>
      </c>
    </row>
    <row r="49" spans="1:7" ht="15" thickBot="1" x14ac:dyDescent="0.4">
      <c r="A49" s="13" t="s">
        <v>93</v>
      </c>
      <c r="B49" s="13"/>
      <c r="C49" s="14"/>
    </row>
    <row r="50" spans="1:7" ht="23.5" x14ac:dyDescent="0.55000000000000004">
      <c r="B50" s="173"/>
      <c r="C50" s="174"/>
      <c r="D50" s="174"/>
      <c r="E50" s="174"/>
      <c r="F50" s="174"/>
      <c r="G50" s="175"/>
    </row>
    <row r="51" spans="1:7" x14ac:dyDescent="0.35">
      <c r="B51" s="176"/>
      <c r="G51" s="177"/>
    </row>
    <row r="52" spans="1:7" x14ac:dyDescent="0.35">
      <c r="B52" s="178"/>
      <c r="G52" s="177"/>
    </row>
    <row r="53" spans="1:7" ht="15" thickBot="1" x14ac:dyDescent="0.4">
      <c r="B53" s="179"/>
      <c r="C53" s="180"/>
      <c r="D53" s="180"/>
      <c r="E53" s="180"/>
      <c r="F53" s="180"/>
      <c r="G53" s="181"/>
    </row>
    <row r="54" spans="1:7" x14ac:dyDescent="0.35">
      <c r="A54" s="13"/>
      <c r="B54" s="13"/>
    </row>
    <row r="55" spans="1:7" x14ac:dyDescent="0.35">
      <c r="A55" s="13"/>
      <c r="B55" s="13"/>
    </row>
    <row r="56" spans="1:7" x14ac:dyDescent="0.35">
      <c r="A56" s="13"/>
      <c r="B56" s="13"/>
    </row>
  </sheetData>
  <mergeCells count="12">
    <mergeCell ref="A36:A45"/>
    <mergeCell ref="A32:A35"/>
    <mergeCell ref="A17:A19"/>
    <mergeCell ref="A20:A22"/>
    <mergeCell ref="A23:A25"/>
    <mergeCell ref="A26:A28"/>
    <mergeCell ref="A29:A31"/>
    <mergeCell ref="A2:A4"/>
    <mergeCell ref="A5:A7"/>
    <mergeCell ref="A8:A10"/>
    <mergeCell ref="A11:A13"/>
    <mergeCell ref="A14:A1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86FF9-0630-44DF-BEAD-301791758C38}">
  <dimension ref="A1:N56"/>
  <sheetViews>
    <sheetView zoomScale="70" zoomScaleNormal="70" workbookViewId="0">
      <selection activeCell="E2" sqref="E2:E45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7" max="7" width="14.6328125" customWidth="1"/>
    <col min="8" max="8" width="9" bestFit="1" customWidth="1"/>
    <col min="9" max="9" width="11.81640625" bestFit="1" customWidth="1"/>
    <col min="10" max="10" width="9" bestFit="1" customWidth="1"/>
    <col min="11" max="11" width="11.36328125" bestFit="1" customWidth="1"/>
    <col min="12" max="12" width="9" bestFit="1" customWidth="1"/>
    <col min="13" max="13" width="20.90625" customWidth="1"/>
    <col min="14" max="14" width="13.453125" bestFit="1" customWidth="1"/>
  </cols>
  <sheetData>
    <row r="1" spans="1:14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79" t="s">
        <v>103</v>
      </c>
      <c r="H1" s="80" t="s">
        <v>100</v>
      </c>
      <c r="I1" s="80" t="s">
        <v>104</v>
      </c>
      <c r="J1" s="80" t="s">
        <v>101</v>
      </c>
      <c r="K1" s="80" t="s">
        <v>104</v>
      </c>
      <c r="L1" s="80" t="s">
        <v>102</v>
      </c>
      <c r="M1" s="80" t="s">
        <v>104</v>
      </c>
      <c r="N1" s="81" t="s">
        <v>25</v>
      </c>
    </row>
    <row r="2" spans="1:14" ht="14" customHeight="1" x14ac:dyDescent="0.35">
      <c r="A2" s="195" t="s">
        <v>86</v>
      </c>
      <c r="B2" s="22" t="s">
        <v>67</v>
      </c>
      <c r="C2" s="35">
        <v>1</v>
      </c>
      <c r="D2" s="44">
        <v>1</v>
      </c>
      <c r="E2" s="82"/>
      <c r="F2" s="107">
        <f>'Component Service Cost'!C18</f>
        <v>20</v>
      </c>
      <c r="G2" s="130">
        <f>F2/6</f>
        <v>3.3333333333333335</v>
      </c>
      <c r="H2" s="130">
        <f>G2*40</f>
        <v>133.33333333333334</v>
      </c>
      <c r="I2" s="130">
        <f>E2*H2</f>
        <v>0</v>
      </c>
      <c r="J2" s="130">
        <f>G2*10</f>
        <v>33.333333333333336</v>
      </c>
      <c r="K2" s="130">
        <f>(E2*1.5)*J2</f>
        <v>0</v>
      </c>
      <c r="L2" s="130">
        <f>G2*10</f>
        <v>33.333333333333336</v>
      </c>
      <c r="M2" s="130">
        <f>(E2*2)*L2</f>
        <v>0</v>
      </c>
      <c r="N2" s="131">
        <f>(I2+K2+M2)*D2</f>
        <v>0</v>
      </c>
    </row>
    <row r="3" spans="1:14" ht="15.65" customHeight="1" x14ac:dyDescent="0.35">
      <c r="A3" s="196"/>
      <c r="B3" s="23" t="s">
        <v>68</v>
      </c>
      <c r="C3" s="36">
        <v>1</v>
      </c>
      <c r="D3" s="45">
        <v>1</v>
      </c>
      <c r="E3" s="83"/>
      <c r="F3" s="108">
        <f>F2</f>
        <v>20</v>
      </c>
      <c r="G3" s="132">
        <f>F3/6</f>
        <v>3.3333333333333335</v>
      </c>
      <c r="H3" s="132">
        <f>G3*40</f>
        <v>133.33333333333334</v>
      </c>
      <c r="I3" s="132">
        <f>E3*H3</f>
        <v>0</v>
      </c>
      <c r="J3" s="132">
        <f>G3*10</f>
        <v>33.333333333333336</v>
      </c>
      <c r="K3" s="132">
        <f>(E3*1.5)*J3</f>
        <v>0</v>
      </c>
      <c r="L3" s="132">
        <f>G3*10</f>
        <v>33.333333333333336</v>
      </c>
      <c r="M3" s="132">
        <f>(E3*2)*L3</f>
        <v>0</v>
      </c>
      <c r="N3" s="133">
        <f>(I3+K3+M3)*D3</f>
        <v>0</v>
      </c>
    </row>
    <row r="4" spans="1:14" ht="14.75" customHeight="1" thickBot="1" x14ac:dyDescent="0.4">
      <c r="A4" s="197"/>
      <c r="B4" s="21" t="s">
        <v>53</v>
      </c>
      <c r="C4" s="37">
        <v>1</v>
      </c>
      <c r="D4" s="46">
        <v>1</v>
      </c>
      <c r="E4" s="84"/>
      <c r="F4" s="108">
        <f>F3</f>
        <v>20</v>
      </c>
      <c r="G4" s="134">
        <f t="shared" ref="G4:G45" si="0">F4/6</f>
        <v>3.3333333333333335</v>
      </c>
      <c r="H4" s="134">
        <f t="shared" ref="H4:H45" si="1">G4*40</f>
        <v>133.33333333333334</v>
      </c>
      <c r="I4" s="134">
        <f t="shared" ref="I4:I45" si="2">E4*H4</f>
        <v>0</v>
      </c>
      <c r="J4" s="134">
        <f t="shared" ref="J4:J45" si="3">G4*10</f>
        <v>33.333333333333336</v>
      </c>
      <c r="K4" s="134">
        <f t="shared" ref="K4:K45" si="4">(E4*1.5)*J4</f>
        <v>0</v>
      </c>
      <c r="L4" s="134">
        <f t="shared" ref="L4:L45" si="5">G4*10</f>
        <v>33.333333333333336</v>
      </c>
      <c r="M4" s="134">
        <f t="shared" ref="M4:M45" si="6">(E4*2)*L4</f>
        <v>0</v>
      </c>
      <c r="N4" s="135">
        <f t="shared" ref="N4:N45" si="7">(I4+K4+M4)*D4</f>
        <v>0</v>
      </c>
    </row>
    <row r="5" spans="1:14" x14ac:dyDescent="0.35">
      <c r="A5" s="207" t="s">
        <v>69</v>
      </c>
      <c r="B5" s="22" t="s">
        <v>67</v>
      </c>
      <c r="C5" s="35">
        <v>1</v>
      </c>
      <c r="D5" s="44">
        <v>1</v>
      </c>
      <c r="E5" s="82"/>
      <c r="F5" s="113">
        <f>F2</f>
        <v>20</v>
      </c>
      <c r="G5" s="130">
        <f t="shared" si="0"/>
        <v>3.3333333333333335</v>
      </c>
      <c r="H5" s="130">
        <f t="shared" si="1"/>
        <v>133.33333333333334</v>
      </c>
      <c r="I5" s="130">
        <f t="shared" si="2"/>
        <v>0</v>
      </c>
      <c r="J5" s="130">
        <f t="shared" si="3"/>
        <v>33.333333333333336</v>
      </c>
      <c r="K5" s="130">
        <f t="shared" si="4"/>
        <v>0</v>
      </c>
      <c r="L5" s="130">
        <f t="shared" si="5"/>
        <v>33.333333333333336</v>
      </c>
      <c r="M5" s="130">
        <f t="shared" si="6"/>
        <v>0</v>
      </c>
      <c r="N5" s="131">
        <f t="shared" si="7"/>
        <v>0</v>
      </c>
    </row>
    <row r="6" spans="1:14" x14ac:dyDescent="0.35">
      <c r="A6" s="196"/>
      <c r="B6" s="23" t="s">
        <v>68</v>
      </c>
      <c r="C6" s="36">
        <v>1</v>
      </c>
      <c r="D6" s="45">
        <v>1</v>
      </c>
      <c r="E6" s="83"/>
      <c r="F6" s="114">
        <f t="shared" ref="F6:F7" si="8">F3</f>
        <v>20</v>
      </c>
      <c r="G6" s="132">
        <f t="shared" si="0"/>
        <v>3.3333333333333335</v>
      </c>
      <c r="H6" s="132">
        <f t="shared" si="1"/>
        <v>133.33333333333334</v>
      </c>
      <c r="I6" s="132">
        <f t="shared" si="2"/>
        <v>0</v>
      </c>
      <c r="J6" s="132">
        <f t="shared" si="3"/>
        <v>33.333333333333336</v>
      </c>
      <c r="K6" s="132">
        <f t="shared" si="4"/>
        <v>0</v>
      </c>
      <c r="L6" s="132">
        <f t="shared" si="5"/>
        <v>33.333333333333336</v>
      </c>
      <c r="M6" s="132">
        <f t="shared" si="6"/>
        <v>0</v>
      </c>
      <c r="N6" s="133">
        <f t="shared" si="7"/>
        <v>0</v>
      </c>
    </row>
    <row r="7" spans="1:14" ht="15" thickBot="1" x14ac:dyDescent="0.4">
      <c r="A7" s="197"/>
      <c r="B7" s="21" t="s">
        <v>53</v>
      </c>
      <c r="C7" s="37">
        <v>1</v>
      </c>
      <c r="D7" s="46">
        <v>1</v>
      </c>
      <c r="E7" s="84"/>
      <c r="F7" s="110">
        <f t="shared" si="8"/>
        <v>20</v>
      </c>
      <c r="G7" s="134">
        <f t="shared" si="0"/>
        <v>3.3333333333333335</v>
      </c>
      <c r="H7" s="134">
        <f t="shared" si="1"/>
        <v>133.33333333333334</v>
      </c>
      <c r="I7" s="134">
        <f t="shared" si="2"/>
        <v>0</v>
      </c>
      <c r="J7" s="134">
        <f t="shared" si="3"/>
        <v>33.333333333333336</v>
      </c>
      <c r="K7" s="134">
        <f t="shared" si="4"/>
        <v>0</v>
      </c>
      <c r="L7" s="134">
        <f t="shared" si="5"/>
        <v>33.333333333333336</v>
      </c>
      <c r="M7" s="134">
        <f t="shared" si="6"/>
        <v>0</v>
      </c>
      <c r="N7" s="135">
        <f t="shared" si="7"/>
        <v>0</v>
      </c>
    </row>
    <row r="8" spans="1:14" x14ac:dyDescent="0.35">
      <c r="A8" s="207" t="s">
        <v>85</v>
      </c>
      <c r="B8" s="22" t="s">
        <v>67</v>
      </c>
      <c r="C8" s="35">
        <v>1</v>
      </c>
      <c r="D8" s="44">
        <v>1</v>
      </c>
      <c r="E8" s="82"/>
      <c r="F8" s="107">
        <f>F5</f>
        <v>20</v>
      </c>
      <c r="G8" s="130">
        <f t="shared" si="0"/>
        <v>3.3333333333333335</v>
      </c>
      <c r="H8" s="130">
        <f t="shared" si="1"/>
        <v>133.33333333333334</v>
      </c>
      <c r="I8" s="130">
        <f t="shared" si="2"/>
        <v>0</v>
      </c>
      <c r="J8" s="130">
        <f t="shared" si="3"/>
        <v>33.333333333333336</v>
      </c>
      <c r="K8" s="130">
        <f t="shared" si="4"/>
        <v>0</v>
      </c>
      <c r="L8" s="130">
        <f t="shared" si="5"/>
        <v>33.333333333333336</v>
      </c>
      <c r="M8" s="130">
        <f t="shared" si="6"/>
        <v>0</v>
      </c>
      <c r="N8" s="131">
        <f t="shared" si="7"/>
        <v>0</v>
      </c>
    </row>
    <row r="9" spans="1:14" x14ac:dyDescent="0.35">
      <c r="A9" s="196"/>
      <c r="B9" s="23" t="s">
        <v>68</v>
      </c>
      <c r="C9" s="36">
        <v>3</v>
      </c>
      <c r="D9" s="45">
        <v>3</v>
      </c>
      <c r="E9" s="83"/>
      <c r="F9" s="108">
        <f>F6</f>
        <v>20</v>
      </c>
      <c r="G9" s="132">
        <f t="shared" si="0"/>
        <v>3.3333333333333335</v>
      </c>
      <c r="H9" s="132">
        <f t="shared" si="1"/>
        <v>133.33333333333334</v>
      </c>
      <c r="I9" s="132">
        <f t="shared" si="2"/>
        <v>0</v>
      </c>
      <c r="J9" s="132">
        <f t="shared" si="3"/>
        <v>33.333333333333336</v>
      </c>
      <c r="K9" s="132">
        <f t="shared" si="4"/>
        <v>0</v>
      </c>
      <c r="L9" s="132">
        <f t="shared" si="5"/>
        <v>33.333333333333336</v>
      </c>
      <c r="M9" s="132">
        <f t="shared" si="6"/>
        <v>0</v>
      </c>
      <c r="N9" s="133">
        <f t="shared" si="7"/>
        <v>0</v>
      </c>
    </row>
    <row r="10" spans="1:14" ht="15" thickBot="1" x14ac:dyDescent="0.4">
      <c r="A10" s="197"/>
      <c r="B10" s="21" t="s">
        <v>53</v>
      </c>
      <c r="C10" s="37">
        <v>3</v>
      </c>
      <c r="D10" s="46">
        <v>3</v>
      </c>
      <c r="E10" s="84"/>
      <c r="F10" s="109">
        <f>F7</f>
        <v>20</v>
      </c>
      <c r="G10" s="134">
        <f t="shared" si="0"/>
        <v>3.3333333333333335</v>
      </c>
      <c r="H10" s="134">
        <f t="shared" si="1"/>
        <v>133.33333333333334</v>
      </c>
      <c r="I10" s="134">
        <f t="shared" si="2"/>
        <v>0</v>
      </c>
      <c r="J10" s="134">
        <f t="shared" si="3"/>
        <v>33.333333333333336</v>
      </c>
      <c r="K10" s="134">
        <f t="shared" si="4"/>
        <v>0</v>
      </c>
      <c r="L10" s="134">
        <f t="shared" si="5"/>
        <v>33.333333333333336</v>
      </c>
      <c r="M10" s="134">
        <f t="shared" si="6"/>
        <v>0</v>
      </c>
      <c r="N10" s="135">
        <f t="shared" si="7"/>
        <v>0</v>
      </c>
    </row>
    <row r="11" spans="1:14" x14ac:dyDescent="0.35">
      <c r="A11" s="195" t="s">
        <v>75</v>
      </c>
      <c r="B11" s="22" t="s">
        <v>67</v>
      </c>
      <c r="C11" s="121"/>
      <c r="D11" s="44"/>
      <c r="E11" s="82"/>
      <c r="F11" s="111">
        <f t="shared" ref="F11:F30" si="9">F8</f>
        <v>20</v>
      </c>
      <c r="G11" s="130">
        <f t="shared" si="0"/>
        <v>3.3333333333333335</v>
      </c>
      <c r="H11" s="130">
        <f t="shared" si="1"/>
        <v>133.33333333333334</v>
      </c>
      <c r="I11" s="130">
        <f t="shared" si="2"/>
        <v>0</v>
      </c>
      <c r="J11" s="130">
        <f t="shared" si="3"/>
        <v>33.333333333333336</v>
      </c>
      <c r="K11" s="130">
        <f t="shared" si="4"/>
        <v>0</v>
      </c>
      <c r="L11" s="130">
        <f t="shared" si="5"/>
        <v>33.333333333333336</v>
      </c>
      <c r="M11" s="130">
        <f t="shared" si="6"/>
        <v>0</v>
      </c>
      <c r="N11" s="131">
        <f t="shared" si="7"/>
        <v>0</v>
      </c>
    </row>
    <row r="12" spans="1:14" x14ac:dyDescent="0.35">
      <c r="A12" s="196"/>
      <c r="B12" s="23" t="s">
        <v>68</v>
      </c>
      <c r="C12" s="120"/>
      <c r="D12" s="45"/>
      <c r="E12" s="83"/>
      <c r="F12" s="114">
        <f t="shared" si="9"/>
        <v>20</v>
      </c>
      <c r="G12" s="132">
        <f t="shared" si="0"/>
        <v>3.3333333333333335</v>
      </c>
      <c r="H12" s="132">
        <f t="shared" si="1"/>
        <v>133.33333333333334</v>
      </c>
      <c r="I12" s="132">
        <f t="shared" si="2"/>
        <v>0</v>
      </c>
      <c r="J12" s="132">
        <f t="shared" si="3"/>
        <v>33.333333333333336</v>
      </c>
      <c r="K12" s="132">
        <f t="shared" si="4"/>
        <v>0</v>
      </c>
      <c r="L12" s="132">
        <f t="shared" si="5"/>
        <v>33.333333333333336</v>
      </c>
      <c r="M12" s="132">
        <f t="shared" si="6"/>
        <v>0</v>
      </c>
      <c r="N12" s="133">
        <f t="shared" si="7"/>
        <v>0</v>
      </c>
    </row>
    <row r="13" spans="1:14" ht="15" thickBot="1" x14ac:dyDescent="0.4">
      <c r="A13" s="197"/>
      <c r="B13" s="21" t="s">
        <v>53</v>
      </c>
      <c r="C13" s="122"/>
      <c r="D13" s="46"/>
      <c r="E13" s="84"/>
      <c r="F13" s="115">
        <f t="shared" si="9"/>
        <v>20</v>
      </c>
      <c r="G13" s="134">
        <f t="shared" si="0"/>
        <v>3.3333333333333335</v>
      </c>
      <c r="H13" s="134">
        <f t="shared" si="1"/>
        <v>133.33333333333334</v>
      </c>
      <c r="I13" s="134">
        <f t="shared" si="2"/>
        <v>0</v>
      </c>
      <c r="J13" s="134">
        <f t="shared" si="3"/>
        <v>33.333333333333336</v>
      </c>
      <c r="K13" s="134">
        <f t="shared" si="4"/>
        <v>0</v>
      </c>
      <c r="L13" s="134">
        <f t="shared" si="5"/>
        <v>33.333333333333336</v>
      </c>
      <c r="M13" s="134">
        <f t="shared" si="6"/>
        <v>0</v>
      </c>
      <c r="N13" s="135">
        <f t="shared" si="7"/>
        <v>0</v>
      </c>
    </row>
    <row r="14" spans="1:14" x14ac:dyDescent="0.35">
      <c r="A14" s="195" t="s">
        <v>74</v>
      </c>
      <c r="B14" s="22" t="s">
        <v>67</v>
      </c>
      <c r="C14" s="35">
        <v>2</v>
      </c>
      <c r="D14" s="44">
        <v>2</v>
      </c>
      <c r="E14" s="82"/>
      <c r="F14" s="111">
        <f t="shared" si="9"/>
        <v>20</v>
      </c>
      <c r="G14" s="130">
        <f t="shared" si="0"/>
        <v>3.3333333333333335</v>
      </c>
      <c r="H14" s="130">
        <f t="shared" si="1"/>
        <v>133.33333333333334</v>
      </c>
      <c r="I14" s="130">
        <f t="shared" si="2"/>
        <v>0</v>
      </c>
      <c r="J14" s="130">
        <f t="shared" si="3"/>
        <v>33.333333333333336</v>
      </c>
      <c r="K14" s="130">
        <f t="shared" si="4"/>
        <v>0</v>
      </c>
      <c r="L14" s="130">
        <f t="shared" si="5"/>
        <v>33.333333333333336</v>
      </c>
      <c r="M14" s="130">
        <f t="shared" si="6"/>
        <v>0</v>
      </c>
      <c r="N14" s="131">
        <f t="shared" si="7"/>
        <v>0</v>
      </c>
    </row>
    <row r="15" spans="1:14" x14ac:dyDescent="0.35">
      <c r="A15" s="196"/>
      <c r="B15" s="23" t="s">
        <v>68</v>
      </c>
      <c r="C15" s="36">
        <v>6</v>
      </c>
      <c r="D15" s="45">
        <v>6</v>
      </c>
      <c r="E15" s="83"/>
      <c r="F15" s="114">
        <f t="shared" si="9"/>
        <v>20</v>
      </c>
      <c r="G15" s="132">
        <f t="shared" si="0"/>
        <v>3.3333333333333335</v>
      </c>
      <c r="H15" s="132">
        <f t="shared" si="1"/>
        <v>133.33333333333334</v>
      </c>
      <c r="I15" s="132">
        <f t="shared" si="2"/>
        <v>0</v>
      </c>
      <c r="J15" s="132">
        <f t="shared" si="3"/>
        <v>33.333333333333336</v>
      </c>
      <c r="K15" s="132">
        <f t="shared" si="4"/>
        <v>0</v>
      </c>
      <c r="L15" s="132">
        <f t="shared" si="5"/>
        <v>33.333333333333336</v>
      </c>
      <c r="M15" s="132">
        <f t="shared" si="6"/>
        <v>0</v>
      </c>
      <c r="N15" s="133">
        <f t="shared" si="7"/>
        <v>0</v>
      </c>
    </row>
    <row r="16" spans="1:14" ht="15" thickBot="1" x14ac:dyDescent="0.4">
      <c r="A16" s="197"/>
      <c r="B16" s="21" t="s">
        <v>53</v>
      </c>
      <c r="C16" s="37">
        <v>4</v>
      </c>
      <c r="D16" s="46">
        <v>4</v>
      </c>
      <c r="E16" s="84"/>
      <c r="F16" s="115">
        <f t="shared" si="9"/>
        <v>20</v>
      </c>
      <c r="G16" s="134">
        <f t="shared" si="0"/>
        <v>3.3333333333333335</v>
      </c>
      <c r="H16" s="134">
        <f t="shared" si="1"/>
        <v>133.33333333333334</v>
      </c>
      <c r="I16" s="134">
        <f t="shared" si="2"/>
        <v>0</v>
      </c>
      <c r="J16" s="134">
        <f t="shared" si="3"/>
        <v>33.333333333333336</v>
      </c>
      <c r="K16" s="134">
        <f t="shared" si="4"/>
        <v>0</v>
      </c>
      <c r="L16" s="134">
        <f t="shared" si="5"/>
        <v>33.333333333333336</v>
      </c>
      <c r="M16" s="134">
        <f t="shared" si="6"/>
        <v>0</v>
      </c>
      <c r="N16" s="135">
        <f t="shared" si="7"/>
        <v>0</v>
      </c>
    </row>
    <row r="17" spans="1:14" x14ac:dyDescent="0.35">
      <c r="A17" s="195" t="s">
        <v>72</v>
      </c>
      <c r="B17" s="22" t="s">
        <v>67</v>
      </c>
      <c r="C17" s="35">
        <v>1</v>
      </c>
      <c r="D17" s="44">
        <v>1</v>
      </c>
      <c r="E17" s="82"/>
      <c r="F17" s="111">
        <f t="shared" si="9"/>
        <v>20</v>
      </c>
      <c r="G17" s="130">
        <f t="shared" si="0"/>
        <v>3.3333333333333335</v>
      </c>
      <c r="H17" s="130">
        <f t="shared" si="1"/>
        <v>133.33333333333334</v>
      </c>
      <c r="I17" s="130">
        <f t="shared" si="2"/>
        <v>0</v>
      </c>
      <c r="J17" s="130">
        <f t="shared" si="3"/>
        <v>33.333333333333336</v>
      </c>
      <c r="K17" s="130">
        <f t="shared" si="4"/>
        <v>0</v>
      </c>
      <c r="L17" s="130">
        <f t="shared" si="5"/>
        <v>33.333333333333336</v>
      </c>
      <c r="M17" s="130">
        <f t="shared" si="6"/>
        <v>0</v>
      </c>
      <c r="N17" s="131">
        <f t="shared" si="7"/>
        <v>0</v>
      </c>
    </row>
    <row r="18" spans="1:14" x14ac:dyDescent="0.35">
      <c r="A18" s="196"/>
      <c r="B18" s="23" t="s">
        <v>68</v>
      </c>
      <c r="C18" s="36">
        <v>1</v>
      </c>
      <c r="D18" s="45">
        <v>1</v>
      </c>
      <c r="E18" s="83"/>
      <c r="F18" s="114">
        <f t="shared" si="9"/>
        <v>20</v>
      </c>
      <c r="G18" s="132">
        <f t="shared" si="0"/>
        <v>3.3333333333333335</v>
      </c>
      <c r="H18" s="132">
        <f t="shared" si="1"/>
        <v>133.33333333333334</v>
      </c>
      <c r="I18" s="132">
        <f t="shared" si="2"/>
        <v>0</v>
      </c>
      <c r="J18" s="132">
        <f t="shared" si="3"/>
        <v>33.333333333333336</v>
      </c>
      <c r="K18" s="132">
        <f t="shared" si="4"/>
        <v>0</v>
      </c>
      <c r="L18" s="132">
        <f t="shared" si="5"/>
        <v>33.333333333333336</v>
      </c>
      <c r="M18" s="132">
        <f t="shared" si="6"/>
        <v>0</v>
      </c>
      <c r="N18" s="133">
        <f t="shared" si="7"/>
        <v>0</v>
      </c>
    </row>
    <row r="19" spans="1:14" ht="15" thickBot="1" x14ac:dyDescent="0.4">
      <c r="A19" s="197"/>
      <c r="B19" s="21" t="s">
        <v>53</v>
      </c>
      <c r="C19" s="37">
        <v>1</v>
      </c>
      <c r="D19" s="46">
        <v>1</v>
      </c>
      <c r="E19" s="84"/>
      <c r="F19" s="115">
        <f t="shared" si="9"/>
        <v>20</v>
      </c>
      <c r="G19" s="134">
        <f t="shared" si="0"/>
        <v>3.3333333333333335</v>
      </c>
      <c r="H19" s="134">
        <f t="shared" si="1"/>
        <v>133.33333333333334</v>
      </c>
      <c r="I19" s="134">
        <f t="shared" si="2"/>
        <v>0</v>
      </c>
      <c r="J19" s="134">
        <f t="shared" si="3"/>
        <v>33.333333333333336</v>
      </c>
      <c r="K19" s="134">
        <f t="shared" si="4"/>
        <v>0</v>
      </c>
      <c r="L19" s="134">
        <f t="shared" si="5"/>
        <v>33.333333333333336</v>
      </c>
      <c r="M19" s="134">
        <f t="shared" si="6"/>
        <v>0</v>
      </c>
      <c r="N19" s="135">
        <f t="shared" si="7"/>
        <v>0</v>
      </c>
    </row>
    <row r="20" spans="1:14" x14ac:dyDescent="0.35">
      <c r="A20" s="204" t="s">
        <v>73</v>
      </c>
      <c r="B20" s="22" t="s">
        <v>67</v>
      </c>
      <c r="C20" s="121"/>
      <c r="D20" s="44"/>
      <c r="E20" s="82"/>
      <c r="F20" s="111">
        <f t="shared" si="9"/>
        <v>20</v>
      </c>
      <c r="G20" s="130">
        <f t="shared" si="0"/>
        <v>3.3333333333333335</v>
      </c>
      <c r="H20" s="130">
        <f t="shared" si="1"/>
        <v>133.33333333333334</v>
      </c>
      <c r="I20" s="130">
        <f t="shared" si="2"/>
        <v>0</v>
      </c>
      <c r="J20" s="130">
        <f t="shared" si="3"/>
        <v>33.333333333333336</v>
      </c>
      <c r="K20" s="130">
        <f t="shared" si="4"/>
        <v>0</v>
      </c>
      <c r="L20" s="130">
        <f t="shared" si="5"/>
        <v>33.333333333333336</v>
      </c>
      <c r="M20" s="130">
        <f t="shared" si="6"/>
        <v>0</v>
      </c>
      <c r="N20" s="131">
        <f t="shared" si="7"/>
        <v>0</v>
      </c>
    </row>
    <row r="21" spans="1:14" x14ac:dyDescent="0.35">
      <c r="A21" s="205"/>
      <c r="B21" s="23" t="s">
        <v>68</v>
      </c>
      <c r="C21" s="120"/>
      <c r="D21" s="45"/>
      <c r="E21" s="83"/>
      <c r="F21" s="114">
        <f t="shared" si="9"/>
        <v>20</v>
      </c>
      <c r="G21" s="132">
        <f t="shared" si="0"/>
        <v>3.3333333333333335</v>
      </c>
      <c r="H21" s="132">
        <f t="shared" si="1"/>
        <v>133.33333333333334</v>
      </c>
      <c r="I21" s="132">
        <f t="shared" si="2"/>
        <v>0</v>
      </c>
      <c r="J21" s="132">
        <f t="shared" si="3"/>
        <v>33.333333333333336</v>
      </c>
      <c r="K21" s="132">
        <f t="shared" si="4"/>
        <v>0</v>
      </c>
      <c r="L21" s="132">
        <f t="shared" si="5"/>
        <v>33.333333333333336</v>
      </c>
      <c r="M21" s="132">
        <f t="shared" si="6"/>
        <v>0</v>
      </c>
      <c r="N21" s="133">
        <f t="shared" si="7"/>
        <v>0</v>
      </c>
    </row>
    <row r="22" spans="1:14" ht="15" thickBot="1" x14ac:dyDescent="0.4">
      <c r="A22" s="206"/>
      <c r="B22" s="21" t="s">
        <v>53</v>
      </c>
      <c r="C22" s="122"/>
      <c r="D22" s="46"/>
      <c r="E22" s="84"/>
      <c r="F22" s="115">
        <f t="shared" si="9"/>
        <v>20</v>
      </c>
      <c r="G22" s="134">
        <f t="shared" si="0"/>
        <v>3.3333333333333335</v>
      </c>
      <c r="H22" s="134">
        <f t="shared" si="1"/>
        <v>133.33333333333334</v>
      </c>
      <c r="I22" s="134">
        <f t="shared" si="2"/>
        <v>0</v>
      </c>
      <c r="J22" s="134">
        <f t="shared" si="3"/>
        <v>33.333333333333336</v>
      </c>
      <c r="K22" s="134">
        <f t="shared" si="4"/>
        <v>0</v>
      </c>
      <c r="L22" s="134">
        <f t="shared" si="5"/>
        <v>33.333333333333336</v>
      </c>
      <c r="M22" s="134">
        <f t="shared" si="6"/>
        <v>0</v>
      </c>
      <c r="N22" s="135">
        <f t="shared" si="7"/>
        <v>0</v>
      </c>
    </row>
    <row r="23" spans="1:14" x14ac:dyDescent="0.35">
      <c r="A23" s="204" t="s">
        <v>70</v>
      </c>
      <c r="B23" s="22" t="s">
        <v>71</v>
      </c>
      <c r="C23" s="35">
        <v>1</v>
      </c>
      <c r="D23" s="44">
        <v>1</v>
      </c>
      <c r="E23" s="85"/>
      <c r="F23" s="111">
        <f t="shared" si="9"/>
        <v>20</v>
      </c>
      <c r="G23" s="136">
        <f t="shared" si="0"/>
        <v>3.3333333333333335</v>
      </c>
      <c r="H23" s="136">
        <f t="shared" si="1"/>
        <v>133.33333333333334</v>
      </c>
      <c r="I23" s="136">
        <f t="shared" si="2"/>
        <v>0</v>
      </c>
      <c r="J23" s="136">
        <f t="shared" si="3"/>
        <v>33.333333333333336</v>
      </c>
      <c r="K23" s="136">
        <f t="shared" si="4"/>
        <v>0</v>
      </c>
      <c r="L23" s="136">
        <f t="shared" si="5"/>
        <v>33.333333333333336</v>
      </c>
      <c r="M23" s="136">
        <f t="shared" si="6"/>
        <v>0</v>
      </c>
      <c r="N23" s="136">
        <f t="shared" si="7"/>
        <v>0</v>
      </c>
    </row>
    <row r="24" spans="1:14" x14ac:dyDescent="0.35">
      <c r="A24" s="205"/>
      <c r="B24" s="119"/>
      <c r="C24" s="120"/>
      <c r="D24" s="45"/>
      <c r="E24" s="83"/>
      <c r="F24" s="114">
        <f t="shared" si="9"/>
        <v>20</v>
      </c>
      <c r="G24" s="132">
        <f t="shared" si="0"/>
        <v>3.3333333333333335</v>
      </c>
      <c r="H24" s="132">
        <f t="shared" si="1"/>
        <v>133.33333333333334</v>
      </c>
      <c r="I24" s="132">
        <f t="shared" si="2"/>
        <v>0</v>
      </c>
      <c r="J24" s="132">
        <f t="shared" si="3"/>
        <v>33.333333333333336</v>
      </c>
      <c r="K24" s="132">
        <f t="shared" si="4"/>
        <v>0</v>
      </c>
      <c r="L24" s="132">
        <f t="shared" si="5"/>
        <v>33.333333333333336</v>
      </c>
      <c r="M24" s="132">
        <f t="shared" si="6"/>
        <v>0</v>
      </c>
      <c r="N24" s="132">
        <f t="shared" si="7"/>
        <v>0</v>
      </c>
    </row>
    <row r="25" spans="1:14" ht="15" thickBot="1" x14ac:dyDescent="0.4">
      <c r="A25" s="206"/>
      <c r="B25" s="21" t="s">
        <v>53</v>
      </c>
      <c r="C25" s="37">
        <v>1</v>
      </c>
      <c r="D25" s="46">
        <v>1</v>
      </c>
      <c r="E25" s="86"/>
      <c r="F25" s="115">
        <f t="shared" si="9"/>
        <v>20</v>
      </c>
      <c r="G25" s="137">
        <f t="shared" si="0"/>
        <v>3.3333333333333335</v>
      </c>
      <c r="H25" s="137">
        <f t="shared" si="1"/>
        <v>133.33333333333334</v>
      </c>
      <c r="I25" s="137">
        <f t="shared" si="2"/>
        <v>0</v>
      </c>
      <c r="J25" s="137">
        <f t="shared" si="3"/>
        <v>33.333333333333336</v>
      </c>
      <c r="K25" s="137">
        <f t="shared" si="4"/>
        <v>0</v>
      </c>
      <c r="L25" s="137">
        <f t="shared" si="5"/>
        <v>33.333333333333336</v>
      </c>
      <c r="M25" s="137">
        <f t="shared" si="6"/>
        <v>0</v>
      </c>
      <c r="N25" s="137">
        <f t="shared" si="7"/>
        <v>0</v>
      </c>
    </row>
    <row r="26" spans="1:14" x14ac:dyDescent="0.35">
      <c r="A26" s="195" t="s">
        <v>87</v>
      </c>
      <c r="B26" s="22" t="s">
        <v>67</v>
      </c>
      <c r="C26" s="35"/>
      <c r="D26" s="44"/>
      <c r="E26" s="82"/>
      <c r="F26" s="111">
        <f t="shared" si="9"/>
        <v>20</v>
      </c>
      <c r="G26" s="130">
        <f t="shared" si="0"/>
        <v>3.3333333333333335</v>
      </c>
      <c r="H26" s="130">
        <f t="shared" si="1"/>
        <v>133.33333333333334</v>
      </c>
      <c r="I26" s="130">
        <f t="shared" si="2"/>
        <v>0</v>
      </c>
      <c r="J26" s="130">
        <f t="shared" si="3"/>
        <v>33.333333333333336</v>
      </c>
      <c r="K26" s="130">
        <f t="shared" si="4"/>
        <v>0</v>
      </c>
      <c r="L26" s="130">
        <f t="shared" si="5"/>
        <v>33.333333333333336</v>
      </c>
      <c r="M26" s="130">
        <f t="shared" si="6"/>
        <v>0</v>
      </c>
      <c r="N26" s="131">
        <f t="shared" si="7"/>
        <v>0</v>
      </c>
    </row>
    <row r="27" spans="1:14" x14ac:dyDescent="0.35">
      <c r="A27" s="196"/>
      <c r="B27" s="23" t="s">
        <v>68</v>
      </c>
      <c r="C27" s="36"/>
      <c r="D27" s="45"/>
      <c r="E27" s="83"/>
      <c r="F27" s="114">
        <f t="shared" si="9"/>
        <v>20</v>
      </c>
      <c r="G27" s="132">
        <f t="shared" si="0"/>
        <v>3.3333333333333335</v>
      </c>
      <c r="H27" s="132">
        <f t="shared" si="1"/>
        <v>133.33333333333334</v>
      </c>
      <c r="I27" s="132">
        <f t="shared" si="2"/>
        <v>0</v>
      </c>
      <c r="J27" s="132">
        <f t="shared" si="3"/>
        <v>33.333333333333336</v>
      </c>
      <c r="K27" s="132">
        <f t="shared" si="4"/>
        <v>0</v>
      </c>
      <c r="L27" s="132">
        <f t="shared" si="5"/>
        <v>33.333333333333336</v>
      </c>
      <c r="M27" s="132">
        <f t="shared" si="6"/>
        <v>0</v>
      </c>
      <c r="N27" s="133">
        <f t="shared" si="7"/>
        <v>0</v>
      </c>
    </row>
    <row r="28" spans="1:14" ht="15" thickBot="1" x14ac:dyDescent="0.4">
      <c r="A28" s="208"/>
      <c r="B28" s="21" t="s">
        <v>53</v>
      </c>
      <c r="C28" s="37"/>
      <c r="D28" s="47"/>
      <c r="E28" s="84"/>
      <c r="F28" s="115">
        <f t="shared" si="9"/>
        <v>20</v>
      </c>
      <c r="G28" s="134">
        <f t="shared" si="0"/>
        <v>3.3333333333333335</v>
      </c>
      <c r="H28" s="134">
        <f t="shared" si="1"/>
        <v>133.33333333333334</v>
      </c>
      <c r="I28" s="134">
        <f t="shared" si="2"/>
        <v>0</v>
      </c>
      <c r="J28" s="134">
        <f t="shared" si="3"/>
        <v>33.333333333333336</v>
      </c>
      <c r="K28" s="134">
        <f t="shared" si="4"/>
        <v>0</v>
      </c>
      <c r="L28" s="134">
        <f t="shared" si="5"/>
        <v>33.333333333333336</v>
      </c>
      <c r="M28" s="134">
        <f t="shared" si="6"/>
        <v>0</v>
      </c>
      <c r="N28" s="135">
        <f t="shared" si="7"/>
        <v>0</v>
      </c>
    </row>
    <row r="29" spans="1:14" x14ac:dyDescent="0.35">
      <c r="A29" s="195" t="s">
        <v>74</v>
      </c>
      <c r="B29" s="19" t="s">
        <v>67</v>
      </c>
      <c r="C29" s="35"/>
      <c r="D29" s="44"/>
      <c r="E29" s="82"/>
      <c r="F29" s="111">
        <f t="shared" si="9"/>
        <v>20</v>
      </c>
      <c r="G29" s="130">
        <f t="shared" si="0"/>
        <v>3.3333333333333335</v>
      </c>
      <c r="H29" s="130">
        <f t="shared" si="1"/>
        <v>133.33333333333334</v>
      </c>
      <c r="I29" s="130">
        <f t="shared" si="2"/>
        <v>0</v>
      </c>
      <c r="J29" s="130">
        <f t="shared" si="3"/>
        <v>33.333333333333336</v>
      </c>
      <c r="K29" s="130">
        <f t="shared" si="4"/>
        <v>0</v>
      </c>
      <c r="L29" s="130">
        <f t="shared" si="5"/>
        <v>33.333333333333336</v>
      </c>
      <c r="M29" s="130">
        <f t="shared" si="6"/>
        <v>0</v>
      </c>
      <c r="N29" s="131">
        <f t="shared" si="7"/>
        <v>0</v>
      </c>
    </row>
    <row r="30" spans="1:14" x14ac:dyDescent="0.35">
      <c r="A30" s="196"/>
      <c r="B30" s="20" t="s">
        <v>68</v>
      </c>
      <c r="C30" s="36"/>
      <c r="D30" s="45"/>
      <c r="E30" s="83"/>
      <c r="F30" s="114">
        <f t="shared" si="9"/>
        <v>20</v>
      </c>
      <c r="G30" s="132">
        <f t="shared" si="0"/>
        <v>3.3333333333333335</v>
      </c>
      <c r="H30" s="132">
        <f t="shared" si="1"/>
        <v>133.33333333333334</v>
      </c>
      <c r="I30" s="132">
        <f t="shared" si="2"/>
        <v>0</v>
      </c>
      <c r="J30" s="132">
        <f t="shared" si="3"/>
        <v>33.333333333333336</v>
      </c>
      <c r="K30" s="132">
        <f t="shared" si="4"/>
        <v>0</v>
      </c>
      <c r="L30" s="132">
        <f t="shared" si="5"/>
        <v>33.333333333333336</v>
      </c>
      <c r="M30" s="132">
        <f t="shared" si="6"/>
        <v>0</v>
      </c>
      <c r="N30" s="133">
        <f t="shared" si="7"/>
        <v>0</v>
      </c>
    </row>
    <row r="31" spans="1:14" ht="15" thickBot="1" x14ac:dyDescent="0.4">
      <c r="A31" s="197"/>
      <c r="B31" s="26" t="s">
        <v>53</v>
      </c>
      <c r="C31" s="37"/>
      <c r="D31" s="46"/>
      <c r="E31" s="84"/>
      <c r="F31" s="115">
        <f>F28</f>
        <v>20</v>
      </c>
      <c r="G31" s="134">
        <f t="shared" si="0"/>
        <v>3.3333333333333335</v>
      </c>
      <c r="H31" s="134">
        <f t="shared" si="1"/>
        <v>133.33333333333334</v>
      </c>
      <c r="I31" s="134">
        <f t="shared" si="2"/>
        <v>0</v>
      </c>
      <c r="J31" s="134">
        <f t="shared" si="3"/>
        <v>33.333333333333336</v>
      </c>
      <c r="K31" s="134">
        <f t="shared" si="4"/>
        <v>0</v>
      </c>
      <c r="L31" s="134">
        <f t="shared" si="5"/>
        <v>33.333333333333336</v>
      </c>
      <c r="M31" s="134">
        <f t="shared" si="6"/>
        <v>0</v>
      </c>
      <c r="N31" s="135">
        <f t="shared" si="7"/>
        <v>0</v>
      </c>
    </row>
    <row r="32" spans="1:14" ht="15" customHeight="1" x14ac:dyDescent="0.35">
      <c r="A32" s="201" t="s">
        <v>105</v>
      </c>
      <c r="B32" s="98" t="s">
        <v>107</v>
      </c>
      <c r="C32" s="123"/>
      <c r="D32" s="99"/>
      <c r="E32" s="94"/>
      <c r="F32" s="113">
        <f>F31</f>
        <v>20</v>
      </c>
      <c r="G32" s="130">
        <f t="shared" si="0"/>
        <v>3.3333333333333335</v>
      </c>
      <c r="H32" s="130">
        <f t="shared" si="1"/>
        <v>133.33333333333334</v>
      </c>
      <c r="I32" s="130">
        <f t="shared" si="2"/>
        <v>0</v>
      </c>
      <c r="J32" s="130">
        <f t="shared" si="3"/>
        <v>33.333333333333336</v>
      </c>
      <c r="K32" s="130">
        <f t="shared" si="4"/>
        <v>0</v>
      </c>
      <c r="L32" s="130">
        <f t="shared" si="5"/>
        <v>33.333333333333336</v>
      </c>
      <c r="M32" s="130">
        <f t="shared" si="6"/>
        <v>0</v>
      </c>
      <c r="N32" s="138">
        <f t="shared" si="7"/>
        <v>0</v>
      </c>
    </row>
    <row r="33" spans="1:14" x14ac:dyDescent="0.35">
      <c r="A33" s="202"/>
      <c r="B33" s="100" t="s">
        <v>108</v>
      </c>
      <c r="C33" s="124"/>
      <c r="D33" s="101"/>
      <c r="E33" s="95"/>
      <c r="F33" s="114">
        <f>F32</f>
        <v>20</v>
      </c>
      <c r="G33" s="132">
        <f t="shared" si="0"/>
        <v>3.3333333333333335</v>
      </c>
      <c r="H33" s="132">
        <f t="shared" si="1"/>
        <v>133.33333333333334</v>
      </c>
      <c r="I33" s="132">
        <f t="shared" si="2"/>
        <v>0</v>
      </c>
      <c r="J33" s="132">
        <f t="shared" si="3"/>
        <v>33.333333333333336</v>
      </c>
      <c r="K33" s="132">
        <f t="shared" si="4"/>
        <v>0</v>
      </c>
      <c r="L33" s="132">
        <f t="shared" si="5"/>
        <v>33.333333333333336</v>
      </c>
      <c r="M33" s="132">
        <f t="shared" si="6"/>
        <v>0</v>
      </c>
      <c r="N33" s="133">
        <f t="shared" si="7"/>
        <v>0</v>
      </c>
    </row>
    <row r="34" spans="1:14" x14ac:dyDescent="0.35">
      <c r="A34" s="202"/>
      <c r="B34" s="100" t="s">
        <v>106</v>
      </c>
      <c r="C34" s="124"/>
      <c r="D34" s="101"/>
      <c r="E34" s="83"/>
      <c r="F34" s="110">
        <f>F33</f>
        <v>20</v>
      </c>
      <c r="G34" s="132">
        <f t="shared" si="0"/>
        <v>3.3333333333333335</v>
      </c>
      <c r="H34" s="132">
        <f t="shared" si="1"/>
        <v>133.33333333333334</v>
      </c>
      <c r="I34" s="132">
        <f t="shared" si="2"/>
        <v>0</v>
      </c>
      <c r="J34" s="132">
        <f t="shared" si="3"/>
        <v>33.333333333333336</v>
      </c>
      <c r="K34" s="132">
        <f t="shared" si="4"/>
        <v>0</v>
      </c>
      <c r="L34" s="132">
        <f t="shared" si="5"/>
        <v>33.333333333333336</v>
      </c>
      <c r="M34" s="132">
        <f t="shared" si="6"/>
        <v>0</v>
      </c>
      <c r="N34" s="139">
        <f t="shared" si="7"/>
        <v>0</v>
      </c>
    </row>
    <row r="35" spans="1:14" ht="15" thickBot="1" x14ac:dyDescent="0.4">
      <c r="A35" s="203"/>
      <c r="B35" s="102" t="s">
        <v>109</v>
      </c>
      <c r="C35" s="125"/>
      <c r="D35" s="103"/>
      <c r="E35" s="97"/>
      <c r="F35" s="110">
        <f>F34</f>
        <v>20</v>
      </c>
      <c r="G35" s="140">
        <f t="shared" si="0"/>
        <v>3.3333333333333335</v>
      </c>
      <c r="H35" s="140">
        <f>G35*40</f>
        <v>133.33333333333334</v>
      </c>
      <c r="I35" s="140">
        <f t="shared" si="2"/>
        <v>0</v>
      </c>
      <c r="J35" s="140">
        <f t="shared" si="3"/>
        <v>33.333333333333336</v>
      </c>
      <c r="K35" s="140">
        <f t="shared" si="4"/>
        <v>0</v>
      </c>
      <c r="L35" s="140">
        <f t="shared" si="5"/>
        <v>33.333333333333336</v>
      </c>
      <c r="M35" s="140">
        <f t="shared" si="6"/>
        <v>0</v>
      </c>
      <c r="N35" s="141">
        <f t="shared" si="7"/>
        <v>0</v>
      </c>
    </row>
    <row r="36" spans="1:14" x14ac:dyDescent="0.35">
      <c r="A36" s="198" t="s">
        <v>76</v>
      </c>
      <c r="B36" s="27" t="s">
        <v>77</v>
      </c>
      <c r="C36" s="35">
        <v>1</v>
      </c>
      <c r="D36" s="44">
        <v>1</v>
      </c>
      <c r="E36" s="82"/>
      <c r="F36" s="107">
        <f>F31</f>
        <v>20</v>
      </c>
      <c r="G36" s="130">
        <f t="shared" si="0"/>
        <v>3.3333333333333335</v>
      </c>
      <c r="H36" s="130">
        <f t="shared" si="1"/>
        <v>133.33333333333334</v>
      </c>
      <c r="I36" s="130">
        <f t="shared" si="2"/>
        <v>0</v>
      </c>
      <c r="J36" s="130">
        <f t="shared" si="3"/>
        <v>33.333333333333336</v>
      </c>
      <c r="K36" s="130">
        <f t="shared" si="4"/>
        <v>0</v>
      </c>
      <c r="L36" s="130">
        <f t="shared" si="5"/>
        <v>33.333333333333336</v>
      </c>
      <c r="M36" s="130">
        <f t="shared" si="6"/>
        <v>0</v>
      </c>
      <c r="N36" s="131">
        <f t="shared" si="7"/>
        <v>0</v>
      </c>
    </row>
    <row r="37" spans="1:14" x14ac:dyDescent="0.35">
      <c r="A37" s="199"/>
      <c r="B37" s="12" t="s">
        <v>78</v>
      </c>
      <c r="C37" s="36">
        <v>1</v>
      </c>
      <c r="D37" s="45">
        <v>1</v>
      </c>
      <c r="E37" s="83"/>
      <c r="F37" s="108">
        <f>F36</f>
        <v>20</v>
      </c>
      <c r="G37" s="132">
        <f t="shared" si="0"/>
        <v>3.3333333333333335</v>
      </c>
      <c r="H37" s="132">
        <f t="shared" si="1"/>
        <v>133.33333333333334</v>
      </c>
      <c r="I37" s="132">
        <f t="shared" si="2"/>
        <v>0</v>
      </c>
      <c r="J37" s="132">
        <f t="shared" si="3"/>
        <v>33.333333333333336</v>
      </c>
      <c r="K37" s="132">
        <f t="shared" si="4"/>
        <v>0</v>
      </c>
      <c r="L37" s="132">
        <f t="shared" si="5"/>
        <v>33.333333333333336</v>
      </c>
      <c r="M37" s="132">
        <f t="shared" si="6"/>
        <v>0</v>
      </c>
      <c r="N37" s="133">
        <f t="shared" si="7"/>
        <v>0</v>
      </c>
    </row>
    <row r="38" spans="1:14" x14ac:dyDescent="0.35">
      <c r="A38" s="199"/>
      <c r="B38" s="12" t="s">
        <v>79</v>
      </c>
      <c r="C38" s="36">
        <v>1</v>
      </c>
      <c r="D38" s="45">
        <v>1</v>
      </c>
      <c r="E38" s="83"/>
      <c r="F38" s="108">
        <f t="shared" ref="F38:F44" si="10">F37</f>
        <v>20</v>
      </c>
      <c r="G38" s="132">
        <f t="shared" si="0"/>
        <v>3.3333333333333335</v>
      </c>
      <c r="H38" s="132">
        <f t="shared" si="1"/>
        <v>133.33333333333334</v>
      </c>
      <c r="I38" s="132">
        <f t="shared" si="2"/>
        <v>0</v>
      </c>
      <c r="J38" s="132">
        <f t="shared" si="3"/>
        <v>33.333333333333336</v>
      </c>
      <c r="K38" s="132">
        <f t="shared" si="4"/>
        <v>0</v>
      </c>
      <c r="L38" s="132">
        <f t="shared" si="5"/>
        <v>33.333333333333336</v>
      </c>
      <c r="M38" s="132">
        <f t="shared" si="6"/>
        <v>0</v>
      </c>
      <c r="N38" s="133">
        <f t="shared" si="7"/>
        <v>0</v>
      </c>
    </row>
    <row r="39" spans="1:14" x14ac:dyDescent="0.35">
      <c r="A39" s="199"/>
      <c r="B39" s="12" t="s">
        <v>80</v>
      </c>
      <c r="C39" s="36"/>
      <c r="D39" s="45"/>
      <c r="E39" s="83"/>
      <c r="F39" s="108">
        <f t="shared" si="10"/>
        <v>20</v>
      </c>
      <c r="G39" s="132">
        <f t="shared" si="0"/>
        <v>3.3333333333333335</v>
      </c>
      <c r="H39" s="132">
        <f t="shared" si="1"/>
        <v>133.33333333333334</v>
      </c>
      <c r="I39" s="132">
        <f t="shared" si="2"/>
        <v>0</v>
      </c>
      <c r="J39" s="132">
        <f t="shared" si="3"/>
        <v>33.333333333333336</v>
      </c>
      <c r="K39" s="132">
        <f t="shared" si="4"/>
        <v>0</v>
      </c>
      <c r="L39" s="132">
        <f t="shared" si="5"/>
        <v>33.333333333333336</v>
      </c>
      <c r="M39" s="132">
        <f t="shared" si="6"/>
        <v>0</v>
      </c>
      <c r="N39" s="133">
        <f t="shared" si="7"/>
        <v>0</v>
      </c>
    </row>
    <row r="40" spans="1:14" x14ac:dyDescent="0.35">
      <c r="A40" s="199"/>
      <c r="B40" s="12" t="s">
        <v>81</v>
      </c>
      <c r="C40" s="36">
        <v>1</v>
      </c>
      <c r="D40" s="45">
        <v>1</v>
      </c>
      <c r="E40" s="83"/>
      <c r="F40" s="108">
        <f t="shared" si="10"/>
        <v>20</v>
      </c>
      <c r="G40" s="132">
        <f t="shared" si="0"/>
        <v>3.3333333333333335</v>
      </c>
      <c r="H40" s="132">
        <f t="shared" si="1"/>
        <v>133.33333333333334</v>
      </c>
      <c r="I40" s="132">
        <f t="shared" si="2"/>
        <v>0</v>
      </c>
      <c r="J40" s="132">
        <f t="shared" si="3"/>
        <v>33.333333333333336</v>
      </c>
      <c r="K40" s="132">
        <f t="shared" si="4"/>
        <v>0</v>
      </c>
      <c r="L40" s="132">
        <f t="shared" si="5"/>
        <v>33.333333333333336</v>
      </c>
      <c r="M40" s="132">
        <f t="shared" si="6"/>
        <v>0</v>
      </c>
      <c r="N40" s="133">
        <f t="shared" si="7"/>
        <v>0</v>
      </c>
    </row>
    <row r="41" spans="1:14" x14ac:dyDescent="0.35">
      <c r="A41" s="199"/>
      <c r="B41" s="12" t="s">
        <v>52</v>
      </c>
      <c r="C41" s="36">
        <v>1</v>
      </c>
      <c r="D41" s="45">
        <v>1</v>
      </c>
      <c r="E41" s="83"/>
      <c r="F41" s="108">
        <f t="shared" si="10"/>
        <v>20</v>
      </c>
      <c r="G41" s="132">
        <f t="shared" si="0"/>
        <v>3.3333333333333335</v>
      </c>
      <c r="H41" s="132">
        <f t="shared" si="1"/>
        <v>133.33333333333334</v>
      </c>
      <c r="I41" s="132">
        <f t="shared" si="2"/>
        <v>0</v>
      </c>
      <c r="J41" s="132">
        <f t="shared" si="3"/>
        <v>33.333333333333336</v>
      </c>
      <c r="K41" s="132">
        <f t="shared" si="4"/>
        <v>0</v>
      </c>
      <c r="L41" s="132">
        <f t="shared" si="5"/>
        <v>33.333333333333336</v>
      </c>
      <c r="M41" s="132">
        <f t="shared" si="6"/>
        <v>0</v>
      </c>
      <c r="N41" s="133">
        <f t="shared" si="7"/>
        <v>0</v>
      </c>
    </row>
    <row r="42" spans="1:14" x14ac:dyDescent="0.35">
      <c r="A42" s="199"/>
      <c r="B42" s="12" t="s">
        <v>50</v>
      </c>
      <c r="C42" s="36">
        <v>1</v>
      </c>
      <c r="D42" s="45">
        <v>1</v>
      </c>
      <c r="E42" s="83"/>
      <c r="F42" s="108">
        <f t="shared" si="10"/>
        <v>20</v>
      </c>
      <c r="G42" s="132">
        <f t="shared" si="0"/>
        <v>3.3333333333333335</v>
      </c>
      <c r="H42" s="132">
        <f t="shared" si="1"/>
        <v>133.33333333333334</v>
      </c>
      <c r="I42" s="132">
        <f t="shared" si="2"/>
        <v>0</v>
      </c>
      <c r="J42" s="132">
        <f t="shared" si="3"/>
        <v>33.333333333333336</v>
      </c>
      <c r="K42" s="132">
        <f t="shared" si="4"/>
        <v>0</v>
      </c>
      <c r="L42" s="132">
        <f t="shared" si="5"/>
        <v>33.333333333333336</v>
      </c>
      <c r="M42" s="132">
        <f t="shared" si="6"/>
        <v>0</v>
      </c>
      <c r="N42" s="133">
        <f t="shared" si="7"/>
        <v>0</v>
      </c>
    </row>
    <row r="43" spans="1:14" x14ac:dyDescent="0.35">
      <c r="A43" s="199"/>
      <c r="B43" s="12" t="s">
        <v>82</v>
      </c>
      <c r="C43" s="36">
        <v>1</v>
      </c>
      <c r="D43" s="45">
        <v>1</v>
      </c>
      <c r="E43" s="83"/>
      <c r="F43" s="108">
        <f t="shared" si="10"/>
        <v>20</v>
      </c>
      <c r="G43" s="132">
        <f t="shared" si="0"/>
        <v>3.3333333333333335</v>
      </c>
      <c r="H43" s="132">
        <f t="shared" si="1"/>
        <v>133.33333333333334</v>
      </c>
      <c r="I43" s="132">
        <f t="shared" si="2"/>
        <v>0</v>
      </c>
      <c r="J43" s="132">
        <f t="shared" si="3"/>
        <v>33.333333333333336</v>
      </c>
      <c r="K43" s="132">
        <f t="shared" si="4"/>
        <v>0</v>
      </c>
      <c r="L43" s="132">
        <f t="shared" si="5"/>
        <v>33.333333333333336</v>
      </c>
      <c r="M43" s="132">
        <f t="shared" si="6"/>
        <v>0</v>
      </c>
      <c r="N43" s="133">
        <f t="shared" si="7"/>
        <v>0</v>
      </c>
    </row>
    <row r="44" spans="1:14" x14ac:dyDescent="0.35">
      <c r="A44" s="199"/>
      <c r="B44" s="12" t="s">
        <v>83</v>
      </c>
      <c r="C44" s="36">
        <v>1</v>
      </c>
      <c r="D44" s="45">
        <v>1</v>
      </c>
      <c r="E44" s="83"/>
      <c r="F44" s="108">
        <f t="shared" si="10"/>
        <v>20</v>
      </c>
      <c r="G44" s="132">
        <f t="shared" si="0"/>
        <v>3.3333333333333335</v>
      </c>
      <c r="H44" s="132">
        <f t="shared" si="1"/>
        <v>133.33333333333334</v>
      </c>
      <c r="I44" s="132">
        <f t="shared" si="2"/>
        <v>0</v>
      </c>
      <c r="J44" s="132">
        <f t="shared" si="3"/>
        <v>33.333333333333336</v>
      </c>
      <c r="K44" s="132">
        <f t="shared" si="4"/>
        <v>0</v>
      </c>
      <c r="L44" s="132">
        <f t="shared" si="5"/>
        <v>33.333333333333336</v>
      </c>
      <c r="M44" s="132">
        <f t="shared" si="6"/>
        <v>0</v>
      </c>
      <c r="N44" s="133">
        <f t="shared" si="7"/>
        <v>0</v>
      </c>
    </row>
    <row r="45" spans="1:14" ht="15" thickBot="1" x14ac:dyDescent="0.4">
      <c r="A45" s="200"/>
      <c r="B45" s="28" t="s">
        <v>84</v>
      </c>
      <c r="C45" s="37">
        <v>1</v>
      </c>
      <c r="D45" s="46">
        <v>1</v>
      </c>
      <c r="E45" s="84"/>
      <c r="F45" s="109">
        <f>F44</f>
        <v>20</v>
      </c>
      <c r="G45" s="134">
        <f t="shared" si="0"/>
        <v>3.3333333333333335</v>
      </c>
      <c r="H45" s="134">
        <f t="shared" si="1"/>
        <v>133.33333333333334</v>
      </c>
      <c r="I45" s="134">
        <f t="shared" si="2"/>
        <v>0</v>
      </c>
      <c r="J45" s="134">
        <f t="shared" si="3"/>
        <v>33.333333333333336</v>
      </c>
      <c r="K45" s="134">
        <f t="shared" si="4"/>
        <v>0</v>
      </c>
      <c r="L45" s="134">
        <f t="shared" si="5"/>
        <v>33.333333333333336</v>
      </c>
      <c r="M45" s="134">
        <f t="shared" si="6"/>
        <v>0</v>
      </c>
      <c r="N45" s="135">
        <f t="shared" si="7"/>
        <v>0</v>
      </c>
    </row>
    <row r="46" spans="1:14" x14ac:dyDescent="0.35">
      <c r="A46" s="17"/>
      <c r="C46" s="18"/>
      <c r="G46" s="60"/>
      <c r="H46" s="60"/>
      <c r="I46" s="60"/>
      <c r="J46" s="60"/>
      <c r="K46" s="60"/>
      <c r="L46" s="60"/>
      <c r="M46" s="60"/>
      <c r="N46" s="60"/>
    </row>
    <row r="47" spans="1:14" x14ac:dyDescent="0.35">
      <c r="A47" s="15"/>
      <c r="B47" s="30" t="s">
        <v>25</v>
      </c>
      <c r="C47" s="31">
        <f>SUM(C2:C45)</f>
        <v>39</v>
      </c>
      <c r="D47" s="48">
        <f>SUM(D2:D45)</f>
        <v>39</v>
      </c>
      <c r="G47" s="60"/>
      <c r="H47" s="60"/>
      <c r="I47" s="60"/>
      <c r="J47" s="60"/>
      <c r="K47" s="60"/>
      <c r="L47" s="60"/>
      <c r="M47" s="60"/>
      <c r="N47" s="60">
        <f>SUM(N2:N46)</f>
        <v>0</v>
      </c>
    </row>
    <row r="49" spans="1:7" ht="15" thickBot="1" x14ac:dyDescent="0.4">
      <c r="A49" s="13" t="s">
        <v>93</v>
      </c>
      <c r="B49" s="13"/>
      <c r="C49" s="14"/>
    </row>
    <row r="50" spans="1:7" ht="23.5" x14ac:dyDescent="0.55000000000000004">
      <c r="B50" s="173"/>
      <c r="C50" s="174"/>
      <c r="D50" s="174"/>
      <c r="E50" s="174"/>
      <c r="F50" s="174"/>
      <c r="G50" s="175"/>
    </row>
    <row r="51" spans="1:7" x14ac:dyDescent="0.35">
      <c r="B51" s="176"/>
      <c r="G51" s="177"/>
    </row>
    <row r="52" spans="1:7" x14ac:dyDescent="0.35">
      <c r="B52" s="178"/>
      <c r="G52" s="177"/>
    </row>
    <row r="53" spans="1:7" ht="15" thickBot="1" x14ac:dyDescent="0.4">
      <c r="B53" s="179"/>
      <c r="C53" s="180"/>
      <c r="D53" s="180"/>
      <c r="E53" s="180"/>
      <c r="F53" s="180"/>
      <c r="G53" s="181"/>
    </row>
    <row r="54" spans="1:7" x14ac:dyDescent="0.35">
      <c r="A54" s="13"/>
      <c r="B54" s="13"/>
    </row>
    <row r="55" spans="1:7" x14ac:dyDescent="0.35">
      <c r="A55" s="13"/>
      <c r="B55" s="13"/>
    </row>
    <row r="56" spans="1:7" x14ac:dyDescent="0.35">
      <c r="A56" s="13"/>
      <c r="B56" s="13"/>
    </row>
  </sheetData>
  <mergeCells count="12">
    <mergeCell ref="A36:A45"/>
    <mergeCell ref="A32:A35"/>
    <mergeCell ref="A17:A19"/>
    <mergeCell ref="A20:A22"/>
    <mergeCell ref="A23:A25"/>
    <mergeCell ref="A26:A28"/>
    <mergeCell ref="A29:A31"/>
    <mergeCell ref="A2:A4"/>
    <mergeCell ref="A5:A7"/>
    <mergeCell ref="A8:A10"/>
    <mergeCell ref="A11:A13"/>
    <mergeCell ref="A14:A1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5D07E-3386-4E7E-9B70-5826F3BEF611}">
  <dimension ref="A1:N56"/>
  <sheetViews>
    <sheetView zoomScale="70" zoomScaleNormal="70" workbookViewId="0">
      <selection activeCell="E2" sqref="E2:E45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7" max="7" width="14.6328125" customWidth="1"/>
    <col min="8" max="8" width="9" bestFit="1" customWidth="1"/>
    <col min="9" max="9" width="11.81640625" bestFit="1" customWidth="1"/>
    <col min="10" max="10" width="9" bestFit="1" customWidth="1"/>
    <col min="11" max="11" width="11.36328125" bestFit="1" customWidth="1"/>
    <col min="12" max="12" width="9" bestFit="1" customWidth="1"/>
    <col min="13" max="13" width="11.36328125" bestFit="1" customWidth="1"/>
    <col min="14" max="14" width="12.6328125" bestFit="1" customWidth="1"/>
  </cols>
  <sheetData>
    <row r="1" spans="1:14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79" t="s">
        <v>103</v>
      </c>
      <c r="H1" s="80" t="s">
        <v>100</v>
      </c>
      <c r="I1" s="80" t="s">
        <v>104</v>
      </c>
      <c r="J1" s="80" t="s">
        <v>101</v>
      </c>
      <c r="K1" s="80" t="s">
        <v>104</v>
      </c>
      <c r="L1" s="80" t="s">
        <v>102</v>
      </c>
      <c r="M1" s="80" t="s">
        <v>104</v>
      </c>
      <c r="N1" s="81" t="s">
        <v>25</v>
      </c>
    </row>
    <row r="2" spans="1:14" ht="14" customHeight="1" x14ac:dyDescent="0.35">
      <c r="A2" s="195" t="s">
        <v>86</v>
      </c>
      <c r="B2" s="22" t="s">
        <v>67</v>
      </c>
      <c r="C2" s="121"/>
      <c r="D2" s="44"/>
      <c r="E2" s="82"/>
      <c r="F2" s="107">
        <f>'Component Service Cost'!C19</f>
        <v>20</v>
      </c>
      <c r="G2" s="130">
        <f>F2/6</f>
        <v>3.3333333333333335</v>
      </c>
      <c r="H2" s="130">
        <f>G2*40</f>
        <v>133.33333333333334</v>
      </c>
      <c r="I2" s="130">
        <f>E2*H2</f>
        <v>0</v>
      </c>
      <c r="J2" s="130">
        <f>G2*10</f>
        <v>33.333333333333336</v>
      </c>
      <c r="K2" s="130">
        <f>(E2*1.5)*J2</f>
        <v>0</v>
      </c>
      <c r="L2" s="130">
        <f>G2*10</f>
        <v>33.333333333333336</v>
      </c>
      <c r="M2" s="130">
        <f>(E2*2)*L2</f>
        <v>0</v>
      </c>
      <c r="N2" s="131">
        <f>(I2+K2+M2)*D2</f>
        <v>0</v>
      </c>
    </row>
    <row r="3" spans="1:14" ht="15.65" customHeight="1" x14ac:dyDescent="0.35">
      <c r="A3" s="196"/>
      <c r="B3" s="23" t="s">
        <v>68</v>
      </c>
      <c r="C3" s="120"/>
      <c r="D3" s="45"/>
      <c r="E3" s="83"/>
      <c r="F3" s="108">
        <f>F2</f>
        <v>20</v>
      </c>
      <c r="G3" s="132">
        <f>F3/6</f>
        <v>3.3333333333333335</v>
      </c>
      <c r="H3" s="132">
        <f>G3*40</f>
        <v>133.33333333333334</v>
      </c>
      <c r="I3" s="132">
        <f>E3*H3</f>
        <v>0</v>
      </c>
      <c r="J3" s="132">
        <f>G3*10</f>
        <v>33.333333333333336</v>
      </c>
      <c r="K3" s="132">
        <f>(E3*1.5)*J3</f>
        <v>0</v>
      </c>
      <c r="L3" s="132">
        <f>G3*10</f>
        <v>33.333333333333336</v>
      </c>
      <c r="M3" s="132">
        <f>(E3*2)*L3</f>
        <v>0</v>
      </c>
      <c r="N3" s="133">
        <f>(I3+K3+M3)*D3</f>
        <v>0</v>
      </c>
    </row>
    <row r="4" spans="1:14" ht="14.75" customHeight="1" thickBot="1" x14ac:dyDescent="0.4">
      <c r="A4" s="197"/>
      <c r="B4" s="21" t="s">
        <v>53</v>
      </c>
      <c r="C4" s="122"/>
      <c r="D4" s="46"/>
      <c r="E4" s="84"/>
      <c r="F4" s="108">
        <f>F3</f>
        <v>20</v>
      </c>
      <c r="G4" s="134">
        <f t="shared" ref="G4:G45" si="0">F4/6</f>
        <v>3.3333333333333335</v>
      </c>
      <c r="H4" s="134">
        <f t="shared" ref="H4:H45" si="1">G4*40</f>
        <v>133.33333333333334</v>
      </c>
      <c r="I4" s="134">
        <f t="shared" ref="I4:I45" si="2">E4*H4</f>
        <v>0</v>
      </c>
      <c r="J4" s="134">
        <f t="shared" ref="J4:J45" si="3">G4*10</f>
        <v>33.333333333333336</v>
      </c>
      <c r="K4" s="134">
        <f t="shared" ref="K4:K45" si="4">(E4*1.5)*J4</f>
        <v>0</v>
      </c>
      <c r="L4" s="134">
        <f t="shared" ref="L4:L45" si="5">G4*10</f>
        <v>33.333333333333336</v>
      </c>
      <c r="M4" s="134">
        <f t="shared" ref="M4:M45" si="6">(E4*2)*L4</f>
        <v>0</v>
      </c>
      <c r="N4" s="135">
        <f t="shared" ref="N4:N45" si="7">(I4+K4+M4)*D4</f>
        <v>0</v>
      </c>
    </row>
    <row r="5" spans="1:14" x14ac:dyDescent="0.35">
      <c r="A5" s="207" t="s">
        <v>69</v>
      </c>
      <c r="B5" s="22" t="s">
        <v>67</v>
      </c>
      <c r="C5" s="121"/>
      <c r="D5" s="44"/>
      <c r="E5" s="82"/>
      <c r="F5" s="113">
        <f>F2</f>
        <v>20</v>
      </c>
      <c r="G5" s="130">
        <f t="shared" si="0"/>
        <v>3.3333333333333335</v>
      </c>
      <c r="H5" s="130">
        <f t="shared" si="1"/>
        <v>133.33333333333334</v>
      </c>
      <c r="I5" s="130">
        <f t="shared" si="2"/>
        <v>0</v>
      </c>
      <c r="J5" s="130">
        <f t="shared" si="3"/>
        <v>33.333333333333336</v>
      </c>
      <c r="K5" s="130">
        <f t="shared" si="4"/>
        <v>0</v>
      </c>
      <c r="L5" s="130">
        <f t="shared" si="5"/>
        <v>33.333333333333336</v>
      </c>
      <c r="M5" s="130">
        <f t="shared" si="6"/>
        <v>0</v>
      </c>
      <c r="N5" s="131">
        <f t="shared" si="7"/>
        <v>0</v>
      </c>
    </row>
    <row r="6" spans="1:14" x14ac:dyDescent="0.35">
      <c r="A6" s="196"/>
      <c r="B6" s="23" t="s">
        <v>68</v>
      </c>
      <c r="C6" s="120"/>
      <c r="D6" s="45"/>
      <c r="E6" s="83"/>
      <c r="F6" s="114">
        <f t="shared" ref="F6:F7" si="8">F3</f>
        <v>20</v>
      </c>
      <c r="G6" s="132">
        <f t="shared" si="0"/>
        <v>3.3333333333333335</v>
      </c>
      <c r="H6" s="132">
        <f t="shared" si="1"/>
        <v>133.33333333333334</v>
      </c>
      <c r="I6" s="132">
        <f t="shared" si="2"/>
        <v>0</v>
      </c>
      <c r="J6" s="132">
        <f t="shared" si="3"/>
        <v>33.333333333333336</v>
      </c>
      <c r="K6" s="132">
        <f t="shared" si="4"/>
        <v>0</v>
      </c>
      <c r="L6" s="132">
        <f t="shared" si="5"/>
        <v>33.333333333333336</v>
      </c>
      <c r="M6" s="132">
        <f t="shared" si="6"/>
        <v>0</v>
      </c>
      <c r="N6" s="133">
        <f t="shared" si="7"/>
        <v>0</v>
      </c>
    </row>
    <row r="7" spans="1:14" ht="15" thickBot="1" x14ac:dyDescent="0.4">
      <c r="A7" s="197"/>
      <c r="B7" s="21" t="s">
        <v>53</v>
      </c>
      <c r="C7" s="122"/>
      <c r="D7" s="46"/>
      <c r="E7" s="84"/>
      <c r="F7" s="110">
        <f t="shared" si="8"/>
        <v>20</v>
      </c>
      <c r="G7" s="134">
        <f t="shared" si="0"/>
        <v>3.3333333333333335</v>
      </c>
      <c r="H7" s="134">
        <f t="shared" si="1"/>
        <v>133.33333333333334</v>
      </c>
      <c r="I7" s="134">
        <f t="shared" si="2"/>
        <v>0</v>
      </c>
      <c r="J7" s="134">
        <f t="shared" si="3"/>
        <v>33.333333333333336</v>
      </c>
      <c r="K7" s="134">
        <f t="shared" si="4"/>
        <v>0</v>
      </c>
      <c r="L7" s="134">
        <f t="shared" si="5"/>
        <v>33.333333333333336</v>
      </c>
      <c r="M7" s="134">
        <f t="shared" si="6"/>
        <v>0</v>
      </c>
      <c r="N7" s="135">
        <f t="shared" si="7"/>
        <v>0</v>
      </c>
    </row>
    <row r="8" spans="1:14" x14ac:dyDescent="0.35">
      <c r="A8" s="207" t="s">
        <v>85</v>
      </c>
      <c r="B8" s="22" t="s">
        <v>67</v>
      </c>
      <c r="C8" s="121"/>
      <c r="D8" s="44"/>
      <c r="E8" s="82"/>
      <c r="F8" s="107">
        <f>F5</f>
        <v>20</v>
      </c>
      <c r="G8" s="130">
        <f t="shared" si="0"/>
        <v>3.3333333333333335</v>
      </c>
      <c r="H8" s="130">
        <f t="shared" si="1"/>
        <v>133.33333333333334</v>
      </c>
      <c r="I8" s="130">
        <f t="shared" si="2"/>
        <v>0</v>
      </c>
      <c r="J8" s="130">
        <f t="shared" si="3"/>
        <v>33.333333333333336</v>
      </c>
      <c r="K8" s="130">
        <f t="shared" si="4"/>
        <v>0</v>
      </c>
      <c r="L8" s="130">
        <f t="shared" si="5"/>
        <v>33.333333333333336</v>
      </c>
      <c r="M8" s="130">
        <f t="shared" si="6"/>
        <v>0</v>
      </c>
      <c r="N8" s="131">
        <f t="shared" si="7"/>
        <v>0</v>
      </c>
    </row>
    <row r="9" spans="1:14" x14ac:dyDescent="0.35">
      <c r="A9" s="196"/>
      <c r="B9" s="23" t="s">
        <v>68</v>
      </c>
      <c r="C9" s="120"/>
      <c r="D9" s="45"/>
      <c r="E9" s="83"/>
      <c r="F9" s="108">
        <f>F6</f>
        <v>20</v>
      </c>
      <c r="G9" s="132">
        <f t="shared" si="0"/>
        <v>3.3333333333333335</v>
      </c>
      <c r="H9" s="132">
        <f t="shared" si="1"/>
        <v>133.33333333333334</v>
      </c>
      <c r="I9" s="132">
        <f t="shared" si="2"/>
        <v>0</v>
      </c>
      <c r="J9" s="132">
        <f t="shared" si="3"/>
        <v>33.333333333333336</v>
      </c>
      <c r="K9" s="132">
        <f t="shared" si="4"/>
        <v>0</v>
      </c>
      <c r="L9" s="132">
        <f t="shared" si="5"/>
        <v>33.333333333333336</v>
      </c>
      <c r="M9" s="132">
        <f t="shared" si="6"/>
        <v>0</v>
      </c>
      <c r="N9" s="133">
        <f t="shared" si="7"/>
        <v>0</v>
      </c>
    </row>
    <row r="10" spans="1:14" ht="15" thickBot="1" x14ac:dyDescent="0.4">
      <c r="A10" s="197"/>
      <c r="B10" s="21" t="s">
        <v>53</v>
      </c>
      <c r="C10" s="122"/>
      <c r="D10" s="46"/>
      <c r="E10" s="84"/>
      <c r="F10" s="109">
        <f>F7</f>
        <v>20</v>
      </c>
      <c r="G10" s="134">
        <f t="shared" si="0"/>
        <v>3.3333333333333335</v>
      </c>
      <c r="H10" s="134">
        <f t="shared" si="1"/>
        <v>133.33333333333334</v>
      </c>
      <c r="I10" s="134">
        <f t="shared" si="2"/>
        <v>0</v>
      </c>
      <c r="J10" s="134">
        <f t="shared" si="3"/>
        <v>33.333333333333336</v>
      </c>
      <c r="K10" s="134">
        <f t="shared" si="4"/>
        <v>0</v>
      </c>
      <c r="L10" s="134">
        <f t="shared" si="5"/>
        <v>33.333333333333336</v>
      </c>
      <c r="M10" s="134">
        <f t="shared" si="6"/>
        <v>0</v>
      </c>
      <c r="N10" s="135">
        <f t="shared" si="7"/>
        <v>0</v>
      </c>
    </row>
    <row r="11" spans="1:14" x14ac:dyDescent="0.35">
      <c r="A11" s="195" t="s">
        <v>75</v>
      </c>
      <c r="B11" s="22" t="s">
        <v>67</v>
      </c>
      <c r="C11" s="121"/>
      <c r="D11" s="44"/>
      <c r="E11" s="82"/>
      <c r="F11" s="111">
        <f t="shared" ref="F11:F30" si="9">F8</f>
        <v>20</v>
      </c>
      <c r="G11" s="130">
        <f t="shared" si="0"/>
        <v>3.3333333333333335</v>
      </c>
      <c r="H11" s="130">
        <f t="shared" si="1"/>
        <v>133.33333333333334</v>
      </c>
      <c r="I11" s="130">
        <f t="shared" si="2"/>
        <v>0</v>
      </c>
      <c r="J11" s="130">
        <f t="shared" si="3"/>
        <v>33.333333333333336</v>
      </c>
      <c r="K11" s="130">
        <f t="shared" si="4"/>
        <v>0</v>
      </c>
      <c r="L11" s="130">
        <f t="shared" si="5"/>
        <v>33.333333333333336</v>
      </c>
      <c r="M11" s="130">
        <f t="shared" si="6"/>
        <v>0</v>
      </c>
      <c r="N11" s="131">
        <f t="shared" si="7"/>
        <v>0</v>
      </c>
    </row>
    <row r="12" spans="1:14" x14ac:dyDescent="0.35">
      <c r="A12" s="196"/>
      <c r="B12" s="23" t="s">
        <v>68</v>
      </c>
      <c r="C12" s="120"/>
      <c r="D12" s="45"/>
      <c r="E12" s="83"/>
      <c r="F12" s="114">
        <f t="shared" si="9"/>
        <v>20</v>
      </c>
      <c r="G12" s="132">
        <f t="shared" si="0"/>
        <v>3.3333333333333335</v>
      </c>
      <c r="H12" s="132">
        <f t="shared" si="1"/>
        <v>133.33333333333334</v>
      </c>
      <c r="I12" s="132">
        <f t="shared" si="2"/>
        <v>0</v>
      </c>
      <c r="J12" s="132">
        <f t="shared" si="3"/>
        <v>33.333333333333336</v>
      </c>
      <c r="K12" s="132">
        <f t="shared" si="4"/>
        <v>0</v>
      </c>
      <c r="L12" s="132">
        <f t="shared" si="5"/>
        <v>33.333333333333336</v>
      </c>
      <c r="M12" s="132">
        <f t="shared" si="6"/>
        <v>0</v>
      </c>
      <c r="N12" s="133">
        <f t="shared" si="7"/>
        <v>0</v>
      </c>
    </row>
    <row r="13" spans="1:14" ht="15" thickBot="1" x14ac:dyDescent="0.4">
      <c r="A13" s="197"/>
      <c r="B13" s="21" t="s">
        <v>53</v>
      </c>
      <c r="C13" s="122"/>
      <c r="D13" s="46"/>
      <c r="E13" s="84"/>
      <c r="F13" s="115">
        <f t="shared" si="9"/>
        <v>20</v>
      </c>
      <c r="G13" s="134">
        <f t="shared" si="0"/>
        <v>3.3333333333333335</v>
      </c>
      <c r="H13" s="134">
        <f t="shared" si="1"/>
        <v>133.33333333333334</v>
      </c>
      <c r="I13" s="134">
        <f t="shared" si="2"/>
        <v>0</v>
      </c>
      <c r="J13" s="134">
        <f t="shared" si="3"/>
        <v>33.333333333333336</v>
      </c>
      <c r="K13" s="134">
        <f t="shared" si="4"/>
        <v>0</v>
      </c>
      <c r="L13" s="134">
        <f t="shared" si="5"/>
        <v>33.333333333333336</v>
      </c>
      <c r="M13" s="134">
        <f t="shared" si="6"/>
        <v>0</v>
      </c>
      <c r="N13" s="135">
        <f t="shared" si="7"/>
        <v>0</v>
      </c>
    </row>
    <row r="14" spans="1:14" x14ac:dyDescent="0.35">
      <c r="A14" s="195" t="s">
        <v>74</v>
      </c>
      <c r="B14" s="22" t="s">
        <v>67</v>
      </c>
      <c r="C14" s="35">
        <v>1</v>
      </c>
      <c r="D14" s="44">
        <v>1</v>
      </c>
      <c r="E14" s="82"/>
      <c r="F14" s="111">
        <f t="shared" si="9"/>
        <v>20</v>
      </c>
      <c r="G14" s="130">
        <f t="shared" si="0"/>
        <v>3.3333333333333335</v>
      </c>
      <c r="H14" s="130">
        <f t="shared" si="1"/>
        <v>133.33333333333334</v>
      </c>
      <c r="I14" s="130">
        <f t="shared" si="2"/>
        <v>0</v>
      </c>
      <c r="J14" s="130">
        <f t="shared" si="3"/>
        <v>33.333333333333336</v>
      </c>
      <c r="K14" s="130">
        <f t="shared" si="4"/>
        <v>0</v>
      </c>
      <c r="L14" s="130">
        <f t="shared" si="5"/>
        <v>33.333333333333336</v>
      </c>
      <c r="M14" s="130">
        <f t="shared" si="6"/>
        <v>0</v>
      </c>
      <c r="N14" s="131">
        <f t="shared" si="7"/>
        <v>0</v>
      </c>
    </row>
    <row r="15" spans="1:14" x14ac:dyDescent="0.35">
      <c r="A15" s="196"/>
      <c r="B15" s="23" t="s">
        <v>68</v>
      </c>
      <c r="C15" s="36">
        <v>4</v>
      </c>
      <c r="D15" s="45">
        <v>4</v>
      </c>
      <c r="E15" s="83"/>
      <c r="F15" s="114">
        <f t="shared" si="9"/>
        <v>20</v>
      </c>
      <c r="G15" s="132">
        <f t="shared" si="0"/>
        <v>3.3333333333333335</v>
      </c>
      <c r="H15" s="132">
        <f t="shared" si="1"/>
        <v>133.33333333333334</v>
      </c>
      <c r="I15" s="132">
        <f t="shared" si="2"/>
        <v>0</v>
      </c>
      <c r="J15" s="132">
        <f t="shared" si="3"/>
        <v>33.333333333333336</v>
      </c>
      <c r="K15" s="132">
        <f t="shared" si="4"/>
        <v>0</v>
      </c>
      <c r="L15" s="132">
        <f t="shared" si="5"/>
        <v>33.333333333333336</v>
      </c>
      <c r="M15" s="132">
        <f t="shared" si="6"/>
        <v>0</v>
      </c>
      <c r="N15" s="133">
        <f t="shared" si="7"/>
        <v>0</v>
      </c>
    </row>
    <row r="16" spans="1:14" ht="15" thickBot="1" x14ac:dyDescent="0.4">
      <c r="A16" s="197"/>
      <c r="B16" s="21" t="s">
        <v>53</v>
      </c>
      <c r="C16" s="37">
        <v>3</v>
      </c>
      <c r="D16" s="46">
        <v>3</v>
      </c>
      <c r="E16" s="84"/>
      <c r="F16" s="115">
        <f t="shared" si="9"/>
        <v>20</v>
      </c>
      <c r="G16" s="134">
        <f t="shared" si="0"/>
        <v>3.3333333333333335</v>
      </c>
      <c r="H16" s="134">
        <f t="shared" si="1"/>
        <v>133.33333333333334</v>
      </c>
      <c r="I16" s="134">
        <f t="shared" si="2"/>
        <v>0</v>
      </c>
      <c r="J16" s="134">
        <f t="shared" si="3"/>
        <v>33.333333333333336</v>
      </c>
      <c r="K16" s="134">
        <f t="shared" si="4"/>
        <v>0</v>
      </c>
      <c r="L16" s="134">
        <f t="shared" si="5"/>
        <v>33.333333333333336</v>
      </c>
      <c r="M16" s="134">
        <f t="shared" si="6"/>
        <v>0</v>
      </c>
      <c r="N16" s="135">
        <f t="shared" si="7"/>
        <v>0</v>
      </c>
    </row>
    <row r="17" spans="1:14" x14ac:dyDescent="0.35">
      <c r="A17" s="195" t="s">
        <v>72</v>
      </c>
      <c r="B17" s="22" t="s">
        <v>67</v>
      </c>
      <c r="C17" s="121"/>
      <c r="D17" s="44"/>
      <c r="E17" s="82"/>
      <c r="F17" s="111">
        <f t="shared" si="9"/>
        <v>20</v>
      </c>
      <c r="G17" s="130">
        <f t="shared" si="0"/>
        <v>3.3333333333333335</v>
      </c>
      <c r="H17" s="130">
        <f t="shared" si="1"/>
        <v>133.33333333333334</v>
      </c>
      <c r="I17" s="130">
        <f t="shared" si="2"/>
        <v>0</v>
      </c>
      <c r="J17" s="130">
        <f t="shared" si="3"/>
        <v>33.333333333333336</v>
      </c>
      <c r="K17" s="130">
        <f t="shared" si="4"/>
        <v>0</v>
      </c>
      <c r="L17" s="130">
        <f t="shared" si="5"/>
        <v>33.333333333333336</v>
      </c>
      <c r="M17" s="130">
        <f t="shared" si="6"/>
        <v>0</v>
      </c>
      <c r="N17" s="131">
        <f t="shared" si="7"/>
        <v>0</v>
      </c>
    </row>
    <row r="18" spans="1:14" x14ac:dyDescent="0.35">
      <c r="A18" s="196"/>
      <c r="B18" s="23" t="s">
        <v>68</v>
      </c>
      <c r="C18" s="120"/>
      <c r="D18" s="45"/>
      <c r="E18" s="83"/>
      <c r="F18" s="114">
        <f t="shared" si="9"/>
        <v>20</v>
      </c>
      <c r="G18" s="132">
        <f t="shared" si="0"/>
        <v>3.3333333333333335</v>
      </c>
      <c r="H18" s="132">
        <f t="shared" si="1"/>
        <v>133.33333333333334</v>
      </c>
      <c r="I18" s="132">
        <f t="shared" si="2"/>
        <v>0</v>
      </c>
      <c r="J18" s="132">
        <f t="shared" si="3"/>
        <v>33.333333333333336</v>
      </c>
      <c r="K18" s="132">
        <f t="shared" si="4"/>
        <v>0</v>
      </c>
      <c r="L18" s="132">
        <f t="shared" si="5"/>
        <v>33.333333333333336</v>
      </c>
      <c r="M18" s="132">
        <f t="shared" si="6"/>
        <v>0</v>
      </c>
      <c r="N18" s="133">
        <f t="shared" si="7"/>
        <v>0</v>
      </c>
    </row>
    <row r="19" spans="1:14" ht="15" thickBot="1" x14ac:dyDescent="0.4">
      <c r="A19" s="197"/>
      <c r="B19" s="21" t="s">
        <v>53</v>
      </c>
      <c r="C19" s="122"/>
      <c r="D19" s="46"/>
      <c r="E19" s="84"/>
      <c r="F19" s="115">
        <f t="shared" si="9"/>
        <v>20</v>
      </c>
      <c r="G19" s="134">
        <f t="shared" si="0"/>
        <v>3.3333333333333335</v>
      </c>
      <c r="H19" s="134">
        <f t="shared" si="1"/>
        <v>133.33333333333334</v>
      </c>
      <c r="I19" s="134">
        <f t="shared" si="2"/>
        <v>0</v>
      </c>
      <c r="J19" s="134">
        <f t="shared" si="3"/>
        <v>33.333333333333336</v>
      </c>
      <c r="K19" s="134">
        <f t="shared" si="4"/>
        <v>0</v>
      </c>
      <c r="L19" s="134">
        <f t="shared" si="5"/>
        <v>33.333333333333336</v>
      </c>
      <c r="M19" s="134">
        <f t="shared" si="6"/>
        <v>0</v>
      </c>
      <c r="N19" s="135">
        <f t="shared" si="7"/>
        <v>0</v>
      </c>
    </row>
    <row r="20" spans="1:14" x14ac:dyDescent="0.35">
      <c r="A20" s="204" t="s">
        <v>73</v>
      </c>
      <c r="B20" s="22" t="s">
        <v>67</v>
      </c>
      <c r="C20" s="121"/>
      <c r="D20" s="44"/>
      <c r="E20" s="82"/>
      <c r="F20" s="111">
        <f t="shared" si="9"/>
        <v>20</v>
      </c>
      <c r="G20" s="130">
        <f t="shared" si="0"/>
        <v>3.3333333333333335</v>
      </c>
      <c r="H20" s="130">
        <f t="shared" si="1"/>
        <v>133.33333333333334</v>
      </c>
      <c r="I20" s="130">
        <f t="shared" si="2"/>
        <v>0</v>
      </c>
      <c r="J20" s="130">
        <f t="shared" si="3"/>
        <v>33.333333333333336</v>
      </c>
      <c r="K20" s="130">
        <f t="shared" si="4"/>
        <v>0</v>
      </c>
      <c r="L20" s="130">
        <f t="shared" si="5"/>
        <v>33.333333333333336</v>
      </c>
      <c r="M20" s="130">
        <f t="shared" si="6"/>
        <v>0</v>
      </c>
      <c r="N20" s="131">
        <f t="shared" si="7"/>
        <v>0</v>
      </c>
    </row>
    <row r="21" spans="1:14" x14ac:dyDescent="0.35">
      <c r="A21" s="205"/>
      <c r="B21" s="23" t="s">
        <v>68</v>
      </c>
      <c r="C21" s="120"/>
      <c r="D21" s="45"/>
      <c r="E21" s="83"/>
      <c r="F21" s="114">
        <f t="shared" si="9"/>
        <v>20</v>
      </c>
      <c r="G21" s="132">
        <f t="shared" si="0"/>
        <v>3.3333333333333335</v>
      </c>
      <c r="H21" s="132">
        <f t="shared" si="1"/>
        <v>133.33333333333334</v>
      </c>
      <c r="I21" s="132">
        <f t="shared" si="2"/>
        <v>0</v>
      </c>
      <c r="J21" s="132">
        <f t="shared" si="3"/>
        <v>33.333333333333336</v>
      </c>
      <c r="K21" s="132">
        <f t="shared" si="4"/>
        <v>0</v>
      </c>
      <c r="L21" s="132">
        <f t="shared" si="5"/>
        <v>33.333333333333336</v>
      </c>
      <c r="M21" s="132">
        <f t="shared" si="6"/>
        <v>0</v>
      </c>
      <c r="N21" s="133">
        <f t="shared" si="7"/>
        <v>0</v>
      </c>
    </row>
    <row r="22" spans="1:14" ht="15" thickBot="1" x14ac:dyDescent="0.4">
      <c r="A22" s="206"/>
      <c r="B22" s="21" t="s">
        <v>53</v>
      </c>
      <c r="C22" s="122"/>
      <c r="D22" s="46"/>
      <c r="E22" s="84"/>
      <c r="F22" s="115">
        <f t="shared" si="9"/>
        <v>20</v>
      </c>
      <c r="G22" s="134">
        <f t="shared" si="0"/>
        <v>3.3333333333333335</v>
      </c>
      <c r="H22" s="134">
        <f t="shared" si="1"/>
        <v>133.33333333333334</v>
      </c>
      <c r="I22" s="134">
        <f t="shared" si="2"/>
        <v>0</v>
      </c>
      <c r="J22" s="134">
        <f t="shared" si="3"/>
        <v>33.333333333333336</v>
      </c>
      <c r="K22" s="134">
        <f t="shared" si="4"/>
        <v>0</v>
      </c>
      <c r="L22" s="134">
        <f t="shared" si="5"/>
        <v>33.333333333333336</v>
      </c>
      <c r="M22" s="134">
        <f t="shared" si="6"/>
        <v>0</v>
      </c>
      <c r="N22" s="135">
        <f t="shared" si="7"/>
        <v>0</v>
      </c>
    </row>
    <row r="23" spans="1:14" x14ac:dyDescent="0.35">
      <c r="A23" s="204" t="s">
        <v>70</v>
      </c>
      <c r="B23" s="22" t="s">
        <v>71</v>
      </c>
      <c r="C23" s="121"/>
      <c r="D23" s="44"/>
      <c r="E23" s="85"/>
      <c r="F23" s="111">
        <f t="shared" si="9"/>
        <v>20</v>
      </c>
      <c r="G23" s="136">
        <f t="shared" si="0"/>
        <v>3.3333333333333335</v>
      </c>
      <c r="H23" s="136">
        <f t="shared" si="1"/>
        <v>133.33333333333334</v>
      </c>
      <c r="I23" s="136">
        <f t="shared" si="2"/>
        <v>0</v>
      </c>
      <c r="J23" s="136">
        <f t="shared" si="3"/>
        <v>33.333333333333336</v>
      </c>
      <c r="K23" s="136">
        <f t="shared" si="4"/>
        <v>0</v>
      </c>
      <c r="L23" s="136">
        <f t="shared" si="5"/>
        <v>33.333333333333336</v>
      </c>
      <c r="M23" s="136">
        <f t="shared" si="6"/>
        <v>0</v>
      </c>
      <c r="N23" s="136">
        <f t="shared" si="7"/>
        <v>0</v>
      </c>
    </row>
    <row r="24" spans="1:14" x14ac:dyDescent="0.35">
      <c r="A24" s="205"/>
      <c r="B24" s="25"/>
      <c r="C24" s="120"/>
      <c r="D24" s="45"/>
      <c r="E24" s="83"/>
      <c r="F24" s="114">
        <f t="shared" si="9"/>
        <v>20</v>
      </c>
      <c r="G24" s="132">
        <f t="shared" si="0"/>
        <v>3.3333333333333335</v>
      </c>
      <c r="H24" s="132">
        <f t="shared" si="1"/>
        <v>133.33333333333334</v>
      </c>
      <c r="I24" s="132">
        <f t="shared" si="2"/>
        <v>0</v>
      </c>
      <c r="J24" s="132">
        <f t="shared" si="3"/>
        <v>33.333333333333336</v>
      </c>
      <c r="K24" s="132">
        <f t="shared" si="4"/>
        <v>0</v>
      </c>
      <c r="L24" s="132">
        <f t="shared" si="5"/>
        <v>33.333333333333336</v>
      </c>
      <c r="M24" s="132">
        <f t="shared" si="6"/>
        <v>0</v>
      </c>
      <c r="N24" s="132">
        <f t="shared" si="7"/>
        <v>0</v>
      </c>
    </row>
    <row r="25" spans="1:14" ht="15" thickBot="1" x14ac:dyDescent="0.4">
      <c r="A25" s="206"/>
      <c r="B25" s="21" t="s">
        <v>53</v>
      </c>
      <c r="C25" s="122"/>
      <c r="D25" s="46"/>
      <c r="E25" s="86"/>
      <c r="F25" s="115">
        <f t="shared" si="9"/>
        <v>20</v>
      </c>
      <c r="G25" s="137">
        <f t="shared" si="0"/>
        <v>3.3333333333333335</v>
      </c>
      <c r="H25" s="137">
        <f t="shared" si="1"/>
        <v>133.33333333333334</v>
      </c>
      <c r="I25" s="137">
        <f t="shared" si="2"/>
        <v>0</v>
      </c>
      <c r="J25" s="137">
        <f t="shared" si="3"/>
        <v>33.333333333333336</v>
      </c>
      <c r="K25" s="137">
        <f t="shared" si="4"/>
        <v>0</v>
      </c>
      <c r="L25" s="137">
        <f t="shared" si="5"/>
        <v>33.333333333333336</v>
      </c>
      <c r="M25" s="137">
        <f t="shared" si="6"/>
        <v>0</v>
      </c>
      <c r="N25" s="137">
        <f t="shared" si="7"/>
        <v>0</v>
      </c>
    </row>
    <row r="26" spans="1:14" x14ac:dyDescent="0.35">
      <c r="A26" s="195" t="s">
        <v>87</v>
      </c>
      <c r="B26" s="22" t="s">
        <v>67</v>
      </c>
      <c r="C26" s="121"/>
      <c r="D26" s="44"/>
      <c r="E26" s="82"/>
      <c r="F26" s="111">
        <f t="shared" si="9"/>
        <v>20</v>
      </c>
      <c r="G26" s="130">
        <f t="shared" si="0"/>
        <v>3.3333333333333335</v>
      </c>
      <c r="H26" s="130">
        <f t="shared" si="1"/>
        <v>133.33333333333334</v>
      </c>
      <c r="I26" s="130">
        <f t="shared" si="2"/>
        <v>0</v>
      </c>
      <c r="J26" s="130">
        <f t="shared" si="3"/>
        <v>33.333333333333336</v>
      </c>
      <c r="K26" s="130">
        <f t="shared" si="4"/>
        <v>0</v>
      </c>
      <c r="L26" s="130">
        <f t="shared" si="5"/>
        <v>33.333333333333336</v>
      </c>
      <c r="M26" s="130">
        <f t="shared" si="6"/>
        <v>0</v>
      </c>
      <c r="N26" s="131">
        <f t="shared" si="7"/>
        <v>0</v>
      </c>
    </row>
    <row r="27" spans="1:14" x14ac:dyDescent="0.35">
      <c r="A27" s="196"/>
      <c r="B27" s="23" t="s">
        <v>68</v>
      </c>
      <c r="C27" s="120"/>
      <c r="D27" s="45"/>
      <c r="E27" s="83"/>
      <c r="F27" s="114">
        <f t="shared" si="9"/>
        <v>20</v>
      </c>
      <c r="G27" s="132">
        <f t="shared" si="0"/>
        <v>3.3333333333333335</v>
      </c>
      <c r="H27" s="132">
        <f t="shared" si="1"/>
        <v>133.33333333333334</v>
      </c>
      <c r="I27" s="132">
        <f t="shared" si="2"/>
        <v>0</v>
      </c>
      <c r="J27" s="132">
        <f t="shared" si="3"/>
        <v>33.333333333333336</v>
      </c>
      <c r="K27" s="132">
        <f t="shared" si="4"/>
        <v>0</v>
      </c>
      <c r="L27" s="132">
        <f t="shared" si="5"/>
        <v>33.333333333333336</v>
      </c>
      <c r="M27" s="132">
        <f t="shared" si="6"/>
        <v>0</v>
      </c>
      <c r="N27" s="133">
        <f t="shared" si="7"/>
        <v>0</v>
      </c>
    </row>
    <row r="28" spans="1:14" ht="15" thickBot="1" x14ac:dyDescent="0.4">
      <c r="A28" s="208"/>
      <c r="B28" s="21" t="s">
        <v>53</v>
      </c>
      <c r="C28" s="122"/>
      <c r="D28" s="47"/>
      <c r="E28" s="84"/>
      <c r="F28" s="115">
        <f t="shared" si="9"/>
        <v>20</v>
      </c>
      <c r="G28" s="134">
        <f t="shared" si="0"/>
        <v>3.3333333333333335</v>
      </c>
      <c r="H28" s="134">
        <f t="shared" si="1"/>
        <v>133.33333333333334</v>
      </c>
      <c r="I28" s="134">
        <f t="shared" si="2"/>
        <v>0</v>
      </c>
      <c r="J28" s="134">
        <f t="shared" si="3"/>
        <v>33.333333333333336</v>
      </c>
      <c r="K28" s="134">
        <f t="shared" si="4"/>
        <v>0</v>
      </c>
      <c r="L28" s="134">
        <f t="shared" si="5"/>
        <v>33.333333333333336</v>
      </c>
      <c r="M28" s="134">
        <f t="shared" si="6"/>
        <v>0</v>
      </c>
      <c r="N28" s="135">
        <f t="shared" si="7"/>
        <v>0</v>
      </c>
    </row>
    <row r="29" spans="1:14" x14ac:dyDescent="0.35">
      <c r="A29" s="195" t="s">
        <v>74</v>
      </c>
      <c r="B29" s="19" t="s">
        <v>67</v>
      </c>
      <c r="C29" s="121"/>
      <c r="D29" s="44"/>
      <c r="E29" s="82"/>
      <c r="F29" s="111">
        <f t="shared" si="9"/>
        <v>20</v>
      </c>
      <c r="G29" s="130">
        <f t="shared" si="0"/>
        <v>3.3333333333333335</v>
      </c>
      <c r="H29" s="130">
        <f t="shared" si="1"/>
        <v>133.33333333333334</v>
      </c>
      <c r="I29" s="130">
        <f t="shared" si="2"/>
        <v>0</v>
      </c>
      <c r="J29" s="130">
        <f t="shared" si="3"/>
        <v>33.333333333333336</v>
      </c>
      <c r="K29" s="130">
        <f t="shared" si="4"/>
        <v>0</v>
      </c>
      <c r="L29" s="130">
        <f t="shared" si="5"/>
        <v>33.333333333333336</v>
      </c>
      <c r="M29" s="130">
        <f t="shared" si="6"/>
        <v>0</v>
      </c>
      <c r="N29" s="131">
        <f t="shared" si="7"/>
        <v>0</v>
      </c>
    </row>
    <row r="30" spans="1:14" x14ac:dyDescent="0.35">
      <c r="A30" s="196"/>
      <c r="B30" s="20" t="s">
        <v>68</v>
      </c>
      <c r="C30" s="120"/>
      <c r="D30" s="45"/>
      <c r="E30" s="83"/>
      <c r="F30" s="114">
        <f t="shared" si="9"/>
        <v>20</v>
      </c>
      <c r="G30" s="132">
        <f t="shared" si="0"/>
        <v>3.3333333333333335</v>
      </c>
      <c r="H30" s="132">
        <f t="shared" si="1"/>
        <v>133.33333333333334</v>
      </c>
      <c r="I30" s="132">
        <f t="shared" si="2"/>
        <v>0</v>
      </c>
      <c r="J30" s="132">
        <f t="shared" si="3"/>
        <v>33.333333333333336</v>
      </c>
      <c r="K30" s="132">
        <f t="shared" si="4"/>
        <v>0</v>
      </c>
      <c r="L30" s="132">
        <f t="shared" si="5"/>
        <v>33.333333333333336</v>
      </c>
      <c r="M30" s="132">
        <f t="shared" si="6"/>
        <v>0</v>
      </c>
      <c r="N30" s="133">
        <f t="shared" si="7"/>
        <v>0</v>
      </c>
    </row>
    <row r="31" spans="1:14" ht="15" thickBot="1" x14ac:dyDescent="0.4">
      <c r="A31" s="197"/>
      <c r="B31" s="26" t="s">
        <v>53</v>
      </c>
      <c r="C31" s="122"/>
      <c r="D31" s="46"/>
      <c r="E31" s="84"/>
      <c r="F31" s="115">
        <f>F28</f>
        <v>20</v>
      </c>
      <c r="G31" s="134">
        <f t="shared" si="0"/>
        <v>3.3333333333333335</v>
      </c>
      <c r="H31" s="134">
        <f t="shared" si="1"/>
        <v>133.33333333333334</v>
      </c>
      <c r="I31" s="134">
        <f t="shared" si="2"/>
        <v>0</v>
      </c>
      <c r="J31" s="134">
        <f t="shared" si="3"/>
        <v>33.333333333333336</v>
      </c>
      <c r="K31" s="134">
        <f t="shared" si="4"/>
        <v>0</v>
      </c>
      <c r="L31" s="134">
        <f t="shared" si="5"/>
        <v>33.333333333333336</v>
      </c>
      <c r="M31" s="134">
        <f t="shared" si="6"/>
        <v>0</v>
      </c>
      <c r="N31" s="135">
        <f t="shared" si="7"/>
        <v>0</v>
      </c>
    </row>
    <row r="32" spans="1:14" ht="15" customHeight="1" x14ac:dyDescent="0.35">
      <c r="A32" s="201" t="s">
        <v>105</v>
      </c>
      <c r="B32" s="98" t="s">
        <v>107</v>
      </c>
      <c r="C32" s="123"/>
      <c r="D32" s="99"/>
      <c r="E32" s="94"/>
      <c r="F32" s="113">
        <f>F31</f>
        <v>20</v>
      </c>
      <c r="G32" s="130">
        <f t="shared" si="0"/>
        <v>3.3333333333333335</v>
      </c>
      <c r="H32" s="130">
        <f t="shared" si="1"/>
        <v>133.33333333333334</v>
      </c>
      <c r="I32" s="130">
        <f t="shared" si="2"/>
        <v>0</v>
      </c>
      <c r="J32" s="130">
        <f t="shared" si="3"/>
        <v>33.333333333333336</v>
      </c>
      <c r="K32" s="130">
        <f t="shared" si="4"/>
        <v>0</v>
      </c>
      <c r="L32" s="130">
        <f t="shared" si="5"/>
        <v>33.333333333333336</v>
      </c>
      <c r="M32" s="130">
        <f t="shared" si="6"/>
        <v>0</v>
      </c>
      <c r="N32" s="138">
        <f t="shared" si="7"/>
        <v>0</v>
      </c>
    </row>
    <row r="33" spans="1:14" x14ac:dyDescent="0.35">
      <c r="A33" s="202"/>
      <c r="B33" s="100" t="s">
        <v>108</v>
      </c>
      <c r="C33" s="124"/>
      <c r="D33" s="101"/>
      <c r="E33" s="95"/>
      <c r="F33" s="114">
        <f>F32</f>
        <v>20</v>
      </c>
      <c r="G33" s="132">
        <f t="shared" si="0"/>
        <v>3.3333333333333335</v>
      </c>
      <c r="H33" s="132">
        <f t="shared" si="1"/>
        <v>133.33333333333334</v>
      </c>
      <c r="I33" s="132">
        <f t="shared" si="2"/>
        <v>0</v>
      </c>
      <c r="J33" s="132">
        <f t="shared" si="3"/>
        <v>33.333333333333336</v>
      </c>
      <c r="K33" s="132">
        <f t="shared" si="4"/>
        <v>0</v>
      </c>
      <c r="L33" s="132">
        <f t="shared" si="5"/>
        <v>33.333333333333336</v>
      </c>
      <c r="M33" s="132">
        <f t="shared" si="6"/>
        <v>0</v>
      </c>
      <c r="N33" s="133">
        <f t="shared" si="7"/>
        <v>0</v>
      </c>
    </row>
    <row r="34" spans="1:14" x14ac:dyDescent="0.35">
      <c r="A34" s="202"/>
      <c r="B34" s="100" t="s">
        <v>106</v>
      </c>
      <c r="C34" s="124"/>
      <c r="D34" s="101"/>
      <c r="E34" s="83"/>
      <c r="F34" s="110">
        <f>F33</f>
        <v>20</v>
      </c>
      <c r="G34" s="132">
        <f t="shared" si="0"/>
        <v>3.3333333333333335</v>
      </c>
      <c r="H34" s="132">
        <f t="shared" si="1"/>
        <v>133.33333333333334</v>
      </c>
      <c r="I34" s="132">
        <f t="shared" si="2"/>
        <v>0</v>
      </c>
      <c r="J34" s="132">
        <f t="shared" si="3"/>
        <v>33.333333333333336</v>
      </c>
      <c r="K34" s="132">
        <f t="shared" si="4"/>
        <v>0</v>
      </c>
      <c r="L34" s="132">
        <f t="shared" si="5"/>
        <v>33.333333333333336</v>
      </c>
      <c r="M34" s="132">
        <f t="shared" si="6"/>
        <v>0</v>
      </c>
      <c r="N34" s="139">
        <f t="shared" si="7"/>
        <v>0</v>
      </c>
    </row>
    <row r="35" spans="1:14" ht="15" thickBot="1" x14ac:dyDescent="0.4">
      <c r="A35" s="203"/>
      <c r="B35" s="102" t="s">
        <v>109</v>
      </c>
      <c r="C35" s="125"/>
      <c r="D35" s="103"/>
      <c r="E35" s="97"/>
      <c r="F35" s="110">
        <f>F34</f>
        <v>20</v>
      </c>
      <c r="G35" s="140">
        <f t="shared" si="0"/>
        <v>3.3333333333333335</v>
      </c>
      <c r="H35" s="140">
        <f>G35*40</f>
        <v>133.33333333333334</v>
      </c>
      <c r="I35" s="140">
        <f t="shared" si="2"/>
        <v>0</v>
      </c>
      <c r="J35" s="140">
        <f t="shared" si="3"/>
        <v>33.333333333333336</v>
      </c>
      <c r="K35" s="140">
        <f t="shared" si="4"/>
        <v>0</v>
      </c>
      <c r="L35" s="140">
        <f t="shared" si="5"/>
        <v>33.333333333333336</v>
      </c>
      <c r="M35" s="140">
        <f t="shared" si="6"/>
        <v>0</v>
      </c>
      <c r="N35" s="141">
        <f t="shared" si="7"/>
        <v>0</v>
      </c>
    </row>
    <row r="36" spans="1:14" x14ac:dyDescent="0.35">
      <c r="A36" s="198" t="s">
        <v>76</v>
      </c>
      <c r="B36" s="27" t="s">
        <v>77</v>
      </c>
      <c r="C36" s="35">
        <v>1</v>
      </c>
      <c r="D36" s="44">
        <v>1</v>
      </c>
      <c r="E36" s="82"/>
      <c r="F36" s="107">
        <f>F31</f>
        <v>20</v>
      </c>
      <c r="G36" s="130">
        <f t="shared" si="0"/>
        <v>3.3333333333333335</v>
      </c>
      <c r="H36" s="130">
        <f t="shared" si="1"/>
        <v>133.33333333333334</v>
      </c>
      <c r="I36" s="130">
        <f t="shared" si="2"/>
        <v>0</v>
      </c>
      <c r="J36" s="130">
        <f t="shared" si="3"/>
        <v>33.333333333333336</v>
      </c>
      <c r="K36" s="130">
        <f t="shared" si="4"/>
        <v>0</v>
      </c>
      <c r="L36" s="130">
        <f t="shared" si="5"/>
        <v>33.333333333333336</v>
      </c>
      <c r="M36" s="130">
        <f t="shared" si="6"/>
        <v>0</v>
      </c>
      <c r="N36" s="131">
        <f t="shared" si="7"/>
        <v>0</v>
      </c>
    </row>
    <row r="37" spans="1:14" x14ac:dyDescent="0.35">
      <c r="A37" s="199"/>
      <c r="B37" s="12" t="s">
        <v>78</v>
      </c>
      <c r="C37" s="36">
        <v>1</v>
      </c>
      <c r="D37" s="45">
        <v>1</v>
      </c>
      <c r="E37" s="83"/>
      <c r="F37" s="108">
        <f>F36</f>
        <v>20</v>
      </c>
      <c r="G37" s="132">
        <f t="shared" si="0"/>
        <v>3.3333333333333335</v>
      </c>
      <c r="H37" s="132">
        <f t="shared" si="1"/>
        <v>133.33333333333334</v>
      </c>
      <c r="I37" s="132">
        <f t="shared" si="2"/>
        <v>0</v>
      </c>
      <c r="J37" s="132">
        <f t="shared" si="3"/>
        <v>33.333333333333336</v>
      </c>
      <c r="K37" s="132">
        <f t="shared" si="4"/>
        <v>0</v>
      </c>
      <c r="L37" s="132">
        <f t="shared" si="5"/>
        <v>33.333333333333336</v>
      </c>
      <c r="M37" s="132">
        <f t="shared" si="6"/>
        <v>0</v>
      </c>
      <c r="N37" s="133">
        <f t="shared" si="7"/>
        <v>0</v>
      </c>
    </row>
    <row r="38" spans="1:14" x14ac:dyDescent="0.35">
      <c r="A38" s="199"/>
      <c r="B38" s="12" t="s">
        <v>79</v>
      </c>
      <c r="C38" s="36">
        <v>1</v>
      </c>
      <c r="D38" s="45">
        <v>1</v>
      </c>
      <c r="E38" s="83"/>
      <c r="F38" s="108">
        <f t="shared" ref="F38:F44" si="10">F37</f>
        <v>20</v>
      </c>
      <c r="G38" s="132">
        <f t="shared" si="0"/>
        <v>3.3333333333333335</v>
      </c>
      <c r="H38" s="132">
        <f t="shared" si="1"/>
        <v>133.33333333333334</v>
      </c>
      <c r="I38" s="132">
        <f t="shared" si="2"/>
        <v>0</v>
      </c>
      <c r="J38" s="132">
        <f t="shared" si="3"/>
        <v>33.333333333333336</v>
      </c>
      <c r="K38" s="132">
        <f t="shared" si="4"/>
        <v>0</v>
      </c>
      <c r="L38" s="132">
        <f t="shared" si="5"/>
        <v>33.333333333333336</v>
      </c>
      <c r="M38" s="132">
        <f t="shared" si="6"/>
        <v>0</v>
      </c>
      <c r="N38" s="133">
        <f t="shared" si="7"/>
        <v>0</v>
      </c>
    </row>
    <row r="39" spans="1:14" x14ac:dyDescent="0.35">
      <c r="A39" s="199"/>
      <c r="B39" s="12" t="s">
        <v>80</v>
      </c>
      <c r="C39" s="36">
        <v>1</v>
      </c>
      <c r="D39" s="45">
        <v>1</v>
      </c>
      <c r="E39" s="83"/>
      <c r="F39" s="108">
        <f t="shared" si="10"/>
        <v>20</v>
      </c>
      <c r="G39" s="132">
        <f t="shared" si="0"/>
        <v>3.3333333333333335</v>
      </c>
      <c r="H39" s="132">
        <f t="shared" si="1"/>
        <v>133.33333333333334</v>
      </c>
      <c r="I39" s="132">
        <f t="shared" si="2"/>
        <v>0</v>
      </c>
      <c r="J39" s="132">
        <f t="shared" si="3"/>
        <v>33.333333333333336</v>
      </c>
      <c r="K39" s="132">
        <f t="shared" si="4"/>
        <v>0</v>
      </c>
      <c r="L39" s="132">
        <f t="shared" si="5"/>
        <v>33.333333333333336</v>
      </c>
      <c r="M39" s="132">
        <f t="shared" si="6"/>
        <v>0</v>
      </c>
      <c r="N39" s="133">
        <f t="shared" si="7"/>
        <v>0</v>
      </c>
    </row>
    <row r="40" spans="1:14" x14ac:dyDescent="0.35">
      <c r="A40" s="199"/>
      <c r="B40" s="12" t="s">
        <v>81</v>
      </c>
      <c r="C40" s="36">
        <v>1</v>
      </c>
      <c r="D40" s="45">
        <v>1</v>
      </c>
      <c r="E40" s="83"/>
      <c r="F40" s="108">
        <f t="shared" si="10"/>
        <v>20</v>
      </c>
      <c r="G40" s="132">
        <f t="shared" si="0"/>
        <v>3.3333333333333335</v>
      </c>
      <c r="H40" s="132">
        <f t="shared" si="1"/>
        <v>133.33333333333334</v>
      </c>
      <c r="I40" s="132">
        <f t="shared" si="2"/>
        <v>0</v>
      </c>
      <c r="J40" s="132">
        <f t="shared" si="3"/>
        <v>33.333333333333336</v>
      </c>
      <c r="K40" s="132">
        <f t="shared" si="4"/>
        <v>0</v>
      </c>
      <c r="L40" s="132">
        <f t="shared" si="5"/>
        <v>33.333333333333336</v>
      </c>
      <c r="M40" s="132">
        <f t="shared" si="6"/>
        <v>0</v>
      </c>
      <c r="N40" s="133">
        <f t="shared" si="7"/>
        <v>0</v>
      </c>
    </row>
    <row r="41" spans="1:14" x14ac:dyDescent="0.35">
      <c r="A41" s="199"/>
      <c r="B41" s="12" t="s">
        <v>52</v>
      </c>
      <c r="C41" s="36">
        <v>1</v>
      </c>
      <c r="D41" s="45">
        <v>1</v>
      </c>
      <c r="E41" s="83"/>
      <c r="F41" s="108">
        <f t="shared" si="10"/>
        <v>20</v>
      </c>
      <c r="G41" s="132">
        <f t="shared" si="0"/>
        <v>3.3333333333333335</v>
      </c>
      <c r="H41" s="132">
        <f t="shared" si="1"/>
        <v>133.33333333333334</v>
      </c>
      <c r="I41" s="132">
        <f t="shared" si="2"/>
        <v>0</v>
      </c>
      <c r="J41" s="132">
        <f t="shared" si="3"/>
        <v>33.333333333333336</v>
      </c>
      <c r="K41" s="132">
        <f t="shared" si="4"/>
        <v>0</v>
      </c>
      <c r="L41" s="132">
        <f t="shared" si="5"/>
        <v>33.333333333333336</v>
      </c>
      <c r="M41" s="132">
        <f t="shared" si="6"/>
        <v>0</v>
      </c>
      <c r="N41" s="133">
        <f t="shared" si="7"/>
        <v>0</v>
      </c>
    </row>
    <row r="42" spans="1:14" x14ac:dyDescent="0.35">
      <c r="A42" s="199"/>
      <c r="B42" s="12" t="s">
        <v>50</v>
      </c>
      <c r="C42" s="36"/>
      <c r="D42" s="45"/>
      <c r="E42" s="83"/>
      <c r="F42" s="108">
        <f t="shared" si="10"/>
        <v>20</v>
      </c>
      <c r="G42" s="132">
        <f t="shared" si="0"/>
        <v>3.3333333333333335</v>
      </c>
      <c r="H42" s="132">
        <f t="shared" si="1"/>
        <v>133.33333333333334</v>
      </c>
      <c r="I42" s="132">
        <f t="shared" si="2"/>
        <v>0</v>
      </c>
      <c r="J42" s="132">
        <f t="shared" si="3"/>
        <v>33.333333333333336</v>
      </c>
      <c r="K42" s="132">
        <f t="shared" si="4"/>
        <v>0</v>
      </c>
      <c r="L42" s="132">
        <f t="shared" si="5"/>
        <v>33.333333333333336</v>
      </c>
      <c r="M42" s="132">
        <f t="shared" si="6"/>
        <v>0</v>
      </c>
      <c r="N42" s="133">
        <f t="shared" si="7"/>
        <v>0</v>
      </c>
    </row>
    <row r="43" spans="1:14" x14ac:dyDescent="0.35">
      <c r="A43" s="199"/>
      <c r="B43" s="12" t="s">
        <v>82</v>
      </c>
      <c r="C43" s="36"/>
      <c r="D43" s="45"/>
      <c r="E43" s="83"/>
      <c r="F43" s="108">
        <f t="shared" si="10"/>
        <v>20</v>
      </c>
      <c r="G43" s="132">
        <f t="shared" si="0"/>
        <v>3.3333333333333335</v>
      </c>
      <c r="H43" s="132">
        <f t="shared" si="1"/>
        <v>133.33333333333334</v>
      </c>
      <c r="I43" s="132">
        <f t="shared" si="2"/>
        <v>0</v>
      </c>
      <c r="J43" s="132">
        <f t="shared" si="3"/>
        <v>33.333333333333336</v>
      </c>
      <c r="K43" s="132">
        <f t="shared" si="4"/>
        <v>0</v>
      </c>
      <c r="L43" s="132">
        <f t="shared" si="5"/>
        <v>33.333333333333336</v>
      </c>
      <c r="M43" s="132">
        <f t="shared" si="6"/>
        <v>0</v>
      </c>
      <c r="N43" s="133">
        <f t="shared" si="7"/>
        <v>0</v>
      </c>
    </row>
    <row r="44" spans="1:14" x14ac:dyDescent="0.35">
      <c r="A44" s="199"/>
      <c r="B44" s="12" t="s">
        <v>83</v>
      </c>
      <c r="C44" s="36">
        <v>1</v>
      </c>
      <c r="D44" s="45">
        <v>1</v>
      </c>
      <c r="E44" s="83"/>
      <c r="F44" s="108">
        <f t="shared" si="10"/>
        <v>20</v>
      </c>
      <c r="G44" s="132">
        <f t="shared" si="0"/>
        <v>3.3333333333333335</v>
      </c>
      <c r="H44" s="132">
        <f t="shared" si="1"/>
        <v>133.33333333333334</v>
      </c>
      <c r="I44" s="132">
        <f t="shared" si="2"/>
        <v>0</v>
      </c>
      <c r="J44" s="132">
        <f t="shared" si="3"/>
        <v>33.333333333333336</v>
      </c>
      <c r="K44" s="132">
        <f t="shared" si="4"/>
        <v>0</v>
      </c>
      <c r="L44" s="132">
        <f t="shared" si="5"/>
        <v>33.333333333333336</v>
      </c>
      <c r="M44" s="132">
        <f t="shared" si="6"/>
        <v>0</v>
      </c>
      <c r="N44" s="133">
        <f t="shared" si="7"/>
        <v>0</v>
      </c>
    </row>
    <row r="45" spans="1:14" ht="15" thickBot="1" x14ac:dyDescent="0.4">
      <c r="A45" s="200"/>
      <c r="B45" s="28" t="s">
        <v>84</v>
      </c>
      <c r="C45" s="37"/>
      <c r="D45" s="46"/>
      <c r="E45" s="84"/>
      <c r="F45" s="109">
        <f>F44</f>
        <v>20</v>
      </c>
      <c r="G45" s="134">
        <f t="shared" si="0"/>
        <v>3.3333333333333335</v>
      </c>
      <c r="H45" s="134">
        <f t="shared" si="1"/>
        <v>133.33333333333334</v>
      </c>
      <c r="I45" s="134">
        <f t="shared" si="2"/>
        <v>0</v>
      </c>
      <c r="J45" s="134">
        <f t="shared" si="3"/>
        <v>33.333333333333336</v>
      </c>
      <c r="K45" s="134">
        <f t="shared" si="4"/>
        <v>0</v>
      </c>
      <c r="L45" s="134">
        <f t="shared" si="5"/>
        <v>33.333333333333336</v>
      </c>
      <c r="M45" s="134">
        <f t="shared" si="6"/>
        <v>0</v>
      </c>
      <c r="N45" s="135">
        <f t="shared" si="7"/>
        <v>0</v>
      </c>
    </row>
    <row r="46" spans="1:14" x14ac:dyDescent="0.35">
      <c r="A46" s="17"/>
      <c r="C46" s="18"/>
      <c r="G46" s="60"/>
      <c r="H46" s="60"/>
      <c r="I46" s="60"/>
      <c r="J46" s="60"/>
      <c r="K46" s="60"/>
      <c r="L46" s="60"/>
      <c r="M46" s="60"/>
      <c r="N46" s="60"/>
    </row>
    <row r="47" spans="1:14" x14ac:dyDescent="0.35">
      <c r="A47" s="15"/>
      <c r="B47" s="30" t="s">
        <v>25</v>
      </c>
      <c r="C47" s="31">
        <f>SUM(C2:C45)</f>
        <v>15</v>
      </c>
      <c r="D47" s="48">
        <f>SUM(D2:D45)</f>
        <v>15</v>
      </c>
      <c r="G47" s="60"/>
      <c r="H47" s="60"/>
      <c r="I47" s="60"/>
      <c r="J47" s="60"/>
      <c r="K47" s="60"/>
      <c r="L47" s="60"/>
      <c r="M47" s="60"/>
      <c r="N47" s="60">
        <f>SUM(N2:N46)</f>
        <v>0</v>
      </c>
    </row>
    <row r="49" spans="1:7" ht="15" thickBot="1" x14ac:dyDescent="0.4">
      <c r="A49" s="13" t="s">
        <v>93</v>
      </c>
      <c r="B49" s="13"/>
      <c r="C49" s="14"/>
    </row>
    <row r="50" spans="1:7" ht="23.5" x14ac:dyDescent="0.55000000000000004">
      <c r="B50" s="173"/>
      <c r="C50" s="174"/>
      <c r="D50" s="174"/>
      <c r="E50" s="174"/>
      <c r="F50" s="174"/>
      <c r="G50" s="175"/>
    </row>
    <row r="51" spans="1:7" x14ac:dyDescent="0.35">
      <c r="B51" s="176"/>
      <c r="G51" s="177"/>
    </row>
    <row r="52" spans="1:7" x14ac:dyDescent="0.35">
      <c r="B52" s="178"/>
      <c r="G52" s="177"/>
    </row>
    <row r="53" spans="1:7" ht="15" thickBot="1" x14ac:dyDescent="0.4">
      <c r="B53" s="179"/>
      <c r="C53" s="180"/>
      <c r="D53" s="180"/>
      <c r="E53" s="180"/>
      <c r="F53" s="180"/>
      <c r="G53" s="181"/>
    </row>
    <row r="54" spans="1:7" x14ac:dyDescent="0.35">
      <c r="A54" s="13"/>
      <c r="B54" s="13"/>
    </row>
    <row r="55" spans="1:7" x14ac:dyDescent="0.35">
      <c r="A55" s="13"/>
      <c r="B55" s="13"/>
    </row>
    <row r="56" spans="1:7" x14ac:dyDescent="0.35">
      <c r="A56" s="13"/>
      <c r="B56" s="13"/>
    </row>
  </sheetData>
  <mergeCells count="12">
    <mergeCell ref="A36:A45"/>
    <mergeCell ref="A32:A35"/>
    <mergeCell ref="A17:A19"/>
    <mergeCell ref="A20:A22"/>
    <mergeCell ref="A23:A25"/>
    <mergeCell ref="A26:A28"/>
    <mergeCell ref="A29:A31"/>
    <mergeCell ref="A2:A4"/>
    <mergeCell ref="A5:A7"/>
    <mergeCell ref="A8:A10"/>
    <mergeCell ref="A11:A13"/>
    <mergeCell ref="A14:A1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DAEC3-C0C0-419E-9B2C-FE31797BBE8A}">
  <dimension ref="A1:N56"/>
  <sheetViews>
    <sheetView zoomScale="70" zoomScaleNormal="70" workbookViewId="0">
      <selection activeCell="E2" sqref="E2:E45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6" max="6" width="9" bestFit="1" customWidth="1"/>
    <col min="7" max="7" width="14.6328125" customWidth="1"/>
    <col min="8" max="8" width="9" bestFit="1" customWidth="1"/>
    <col min="9" max="9" width="11.81640625" bestFit="1" customWidth="1"/>
    <col min="10" max="10" width="9" bestFit="1" customWidth="1"/>
    <col min="11" max="11" width="11.36328125" bestFit="1" customWidth="1"/>
    <col min="12" max="12" width="9" bestFit="1" customWidth="1"/>
    <col min="13" max="13" width="11.36328125" bestFit="1" customWidth="1"/>
    <col min="14" max="14" width="12.6328125" bestFit="1" customWidth="1"/>
  </cols>
  <sheetData>
    <row r="1" spans="1:14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142" t="s">
        <v>99</v>
      </c>
      <c r="G1" s="142" t="s">
        <v>103</v>
      </c>
      <c r="H1" s="143" t="s">
        <v>100</v>
      </c>
      <c r="I1" s="143" t="s">
        <v>104</v>
      </c>
      <c r="J1" s="143" t="s">
        <v>101</v>
      </c>
      <c r="K1" s="143" t="s">
        <v>104</v>
      </c>
      <c r="L1" s="143" t="s">
        <v>102</v>
      </c>
      <c r="M1" s="143" t="s">
        <v>104</v>
      </c>
      <c r="N1" s="144" t="s">
        <v>25</v>
      </c>
    </row>
    <row r="2" spans="1:14" ht="14" customHeight="1" x14ac:dyDescent="0.35">
      <c r="A2" s="195" t="s">
        <v>86</v>
      </c>
      <c r="B2" s="22" t="s">
        <v>67</v>
      </c>
      <c r="C2" s="35">
        <v>1</v>
      </c>
      <c r="D2" s="44">
        <v>1</v>
      </c>
      <c r="E2" s="82"/>
      <c r="F2" s="145">
        <f>'Component Service Cost'!C20</f>
        <v>15</v>
      </c>
      <c r="G2" s="130">
        <f>F2/6</f>
        <v>2.5</v>
      </c>
      <c r="H2" s="130">
        <f>G2*40</f>
        <v>100</v>
      </c>
      <c r="I2" s="130">
        <f>E2*H2</f>
        <v>0</v>
      </c>
      <c r="J2" s="130">
        <f>G2*10</f>
        <v>25</v>
      </c>
      <c r="K2" s="130">
        <f>(E2*1.5)*J2</f>
        <v>0</v>
      </c>
      <c r="L2" s="130">
        <f>G2*10</f>
        <v>25</v>
      </c>
      <c r="M2" s="130">
        <f>(E2*2)*L2</f>
        <v>0</v>
      </c>
      <c r="N2" s="131">
        <f>(I2+K2+M2)*D2</f>
        <v>0</v>
      </c>
    </row>
    <row r="3" spans="1:14" ht="15.65" customHeight="1" x14ac:dyDescent="0.35">
      <c r="A3" s="196"/>
      <c r="B3" s="23" t="s">
        <v>68</v>
      </c>
      <c r="C3" s="36">
        <v>1</v>
      </c>
      <c r="D3" s="45">
        <v>1</v>
      </c>
      <c r="E3" s="83"/>
      <c r="F3" s="146">
        <f>F2</f>
        <v>15</v>
      </c>
      <c r="G3" s="132">
        <f>F3/6</f>
        <v>2.5</v>
      </c>
      <c r="H3" s="132">
        <f>G3*40</f>
        <v>100</v>
      </c>
      <c r="I3" s="132">
        <f>E3*H3</f>
        <v>0</v>
      </c>
      <c r="J3" s="132">
        <f>G3*10</f>
        <v>25</v>
      </c>
      <c r="K3" s="132">
        <f>(E3*1.5)*J3</f>
        <v>0</v>
      </c>
      <c r="L3" s="132">
        <f>G3*10</f>
        <v>25</v>
      </c>
      <c r="M3" s="132">
        <f>(E3*2)*L3</f>
        <v>0</v>
      </c>
      <c r="N3" s="133">
        <f>(I3+K3+M3)*D3</f>
        <v>0</v>
      </c>
    </row>
    <row r="4" spans="1:14" ht="14.75" customHeight="1" thickBot="1" x14ac:dyDescent="0.4">
      <c r="A4" s="197"/>
      <c r="B4" s="21" t="s">
        <v>53</v>
      </c>
      <c r="C4" s="37">
        <v>1</v>
      </c>
      <c r="D4" s="46">
        <v>1</v>
      </c>
      <c r="E4" s="84"/>
      <c r="F4" s="146">
        <f>F3</f>
        <v>15</v>
      </c>
      <c r="G4" s="134">
        <f t="shared" ref="G4:G45" si="0">F4/6</f>
        <v>2.5</v>
      </c>
      <c r="H4" s="134">
        <f t="shared" ref="H4:H45" si="1">G4*40</f>
        <v>100</v>
      </c>
      <c r="I4" s="134">
        <f t="shared" ref="I4:I45" si="2">E4*H4</f>
        <v>0</v>
      </c>
      <c r="J4" s="134">
        <f t="shared" ref="J4:J45" si="3">G4*10</f>
        <v>25</v>
      </c>
      <c r="K4" s="134">
        <f t="shared" ref="K4:K45" si="4">(E4*1.5)*J4</f>
        <v>0</v>
      </c>
      <c r="L4" s="134">
        <f t="shared" ref="L4:L45" si="5">G4*10</f>
        <v>25</v>
      </c>
      <c r="M4" s="134">
        <f t="shared" ref="M4:M45" si="6">(E4*2)*L4</f>
        <v>0</v>
      </c>
      <c r="N4" s="135">
        <f t="shared" ref="N4:N45" si="7">(I4+K4+M4)*D4</f>
        <v>0</v>
      </c>
    </row>
    <row r="5" spans="1:14" x14ac:dyDescent="0.35">
      <c r="A5" s="207" t="s">
        <v>69</v>
      </c>
      <c r="B5" s="22" t="s">
        <v>67</v>
      </c>
      <c r="C5" s="35">
        <v>1</v>
      </c>
      <c r="D5" s="44">
        <v>1</v>
      </c>
      <c r="E5" s="82"/>
      <c r="F5" s="147">
        <f>F2</f>
        <v>15</v>
      </c>
      <c r="G5" s="130">
        <f t="shared" si="0"/>
        <v>2.5</v>
      </c>
      <c r="H5" s="130">
        <f t="shared" si="1"/>
        <v>100</v>
      </c>
      <c r="I5" s="130">
        <f t="shared" si="2"/>
        <v>0</v>
      </c>
      <c r="J5" s="130">
        <f t="shared" si="3"/>
        <v>25</v>
      </c>
      <c r="K5" s="130">
        <f t="shared" si="4"/>
        <v>0</v>
      </c>
      <c r="L5" s="130">
        <f t="shared" si="5"/>
        <v>25</v>
      </c>
      <c r="M5" s="130">
        <f t="shared" si="6"/>
        <v>0</v>
      </c>
      <c r="N5" s="131">
        <f t="shared" si="7"/>
        <v>0</v>
      </c>
    </row>
    <row r="6" spans="1:14" x14ac:dyDescent="0.35">
      <c r="A6" s="196"/>
      <c r="B6" s="23" t="s">
        <v>68</v>
      </c>
      <c r="C6" s="36">
        <v>1</v>
      </c>
      <c r="D6" s="45">
        <v>1</v>
      </c>
      <c r="E6" s="83"/>
      <c r="F6" s="148">
        <f t="shared" ref="F6:F7" si="8">F3</f>
        <v>15</v>
      </c>
      <c r="G6" s="132">
        <f t="shared" si="0"/>
        <v>2.5</v>
      </c>
      <c r="H6" s="132">
        <f t="shared" si="1"/>
        <v>100</v>
      </c>
      <c r="I6" s="132">
        <f t="shared" si="2"/>
        <v>0</v>
      </c>
      <c r="J6" s="132">
        <f t="shared" si="3"/>
        <v>25</v>
      </c>
      <c r="K6" s="132">
        <f t="shared" si="4"/>
        <v>0</v>
      </c>
      <c r="L6" s="132">
        <f t="shared" si="5"/>
        <v>25</v>
      </c>
      <c r="M6" s="132">
        <f t="shared" si="6"/>
        <v>0</v>
      </c>
      <c r="N6" s="133">
        <f t="shared" si="7"/>
        <v>0</v>
      </c>
    </row>
    <row r="7" spans="1:14" ht="15" thickBot="1" x14ac:dyDescent="0.4">
      <c r="A7" s="197"/>
      <c r="B7" s="21" t="s">
        <v>53</v>
      </c>
      <c r="C7" s="37">
        <v>1</v>
      </c>
      <c r="D7" s="46">
        <v>1</v>
      </c>
      <c r="E7" s="84"/>
      <c r="F7" s="149">
        <f t="shared" si="8"/>
        <v>15</v>
      </c>
      <c r="G7" s="134">
        <f t="shared" si="0"/>
        <v>2.5</v>
      </c>
      <c r="H7" s="134">
        <f t="shared" si="1"/>
        <v>100</v>
      </c>
      <c r="I7" s="134">
        <f t="shared" si="2"/>
        <v>0</v>
      </c>
      <c r="J7" s="134">
        <f t="shared" si="3"/>
        <v>25</v>
      </c>
      <c r="K7" s="134">
        <f t="shared" si="4"/>
        <v>0</v>
      </c>
      <c r="L7" s="134">
        <f t="shared" si="5"/>
        <v>25</v>
      </c>
      <c r="M7" s="134">
        <f t="shared" si="6"/>
        <v>0</v>
      </c>
      <c r="N7" s="135">
        <f t="shared" si="7"/>
        <v>0</v>
      </c>
    </row>
    <row r="8" spans="1:14" x14ac:dyDescent="0.35">
      <c r="A8" s="207" t="s">
        <v>85</v>
      </c>
      <c r="B8" s="22" t="s">
        <v>67</v>
      </c>
      <c r="C8" s="35">
        <v>1</v>
      </c>
      <c r="D8" s="44">
        <v>1</v>
      </c>
      <c r="E8" s="82"/>
      <c r="F8" s="145">
        <f>F5</f>
        <v>15</v>
      </c>
      <c r="G8" s="130">
        <f t="shared" si="0"/>
        <v>2.5</v>
      </c>
      <c r="H8" s="130">
        <f t="shared" si="1"/>
        <v>100</v>
      </c>
      <c r="I8" s="130">
        <f t="shared" si="2"/>
        <v>0</v>
      </c>
      <c r="J8" s="130">
        <f t="shared" si="3"/>
        <v>25</v>
      </c>
      <c r="K8" s="130">
        <f t="shared" si="4"/>
        <v>0</v>
      </c>
      <c r="L8" s="130">
        <f t="shared" si="5"/>
        <v>25</v>
      </c>
      <c r="M8" s="130">
        <f t="shared" si="6"/>
        <v>0</v>
      </c>
      <c r="N8" s="131">
        <f t="shared" si="7"/>
        <v>0</v>
      </c>
    </row>
    <row r="9" spans="1:14" x14ac:dyDescent="0.35">
      <c r="A9" s="196"/>
      <c r="B9" s="23" t="s">
        <v>68</v>
      </c>
      <c r="C9" s="36">
        <v>2</v>
      </c>
      <c r="D9" s="45">
        <v>2</v>
      </c>
      <c r="E9" s="83"/>
      <c r="F9" s="146">
        <f>F6</f>
        <v>15</v>
      </c>
      <c r="G9" s="132">
        <f t="shared" si="0"/>
        <v>2.5</v>
      </c>
      <c r="H9" s="132">
        <f t="shared" si="1"/>
        <v>100</v>
      </c>
      <c r="I9" s="132">
        <f t="shared" si="2"/>
        <v>0</v>
      </c>
      <c r="J9" s="132">
        <f t="shared" si="3"/>
        <v>25</v>
      </c>
      <c r="K9" s="132">
        <f t="shared" si="4"/>
        <v>0</v>
      </c>
      <c r="L9" s="132">
        <f t="shared" si="5"/>
        <v>25</v>
      </c>
      <c r="M9" s="132">
        <f t="shared" si="6"/>
        <v>0</v>
      </c>
      <c r="N9" s="133">
        <f t="shared" si="7"/>
        <v>0</v>
      </c>
    </row>
    <row r="10" spans="1:14" ht="15" thickBot="1" x14ac:dyDescent="0.4">
      <c r="A10" s="197"/>
      <c r="B10" s="21" t="s">
        <v>53</v>
      </c>
      <c r="C10" s="37">
        <v>2</v>
      </c>
      <c r="D10" s="46">
        <v>2</v>
      </c>
      <c r="E10" s="84"/>
      <c r="F10" s="150">
        <f>F7</f>
        <v>15</v>
      </c>
      <c r="G10" s="134">
        <f t="shared" si="0"/>
        <v>2.5</v>
      </c>
      <c r="H10" s="134">
        <f t="shared" si="1"/>
        <v>100</v>
      </c>
      <c r="I10" s="134">
        <f t="shared" si="2"/>
        <v>0</v>
      </c>
      <c r="J10" s="134">
        <f t="shared" si="3"/>
        <v>25</v>
      </c>
      <c r="K10" s="134">
        <f t="shared" si="4"/>
        <v>0</v>
      </c>
      <c r="L10" s="134">
        <f t="shared" si="5"/>
        <v>25</v>
      </c>
      <c r="M10" s="134">
        <f t="shared" si="6"/>
        <v>0</v>
      </c>
      <c r="N10" s="135">
        <f t="shared" si="7"/>
        <v>0</v>
      </c>
    </row>
    <row r="11" spans="1:14" x14ac:dyDescent="0.35">
      <c r="A11" s="195" t="s">
        <v>75</v>
      </c>
      <c r="B11" s="22" t="s">
        <v>67</v>
      </c>
      <c r="C11" s="35"/>
      <c r="D11" s="44"/>
      <c r="E11" s="82"/>
      <c r="F11" s="151">
        <f t="shared" ref="F11:F30" si="9">F8</f>
        <v>15</v>
      </c>
      <c r="G11" s="130">
        <f t="shared" si="0"/>
        <v>2.5</v>
      </c>
      <c r="H11" s="130">
        <f t="shared" si="1"/>
        <v>100</v>
      </c>
      <c r="I11" s="130">
        <f t="shared" si="2"/>
        <v>0</v>
      </c>
      <c r="J11" s="130">
        <f t="shared" si="3"/>
        <v>25</v>
      </c>
      <c r="K11" s="130">
        <f t="shared" si="4"/>
        <v>0</v>
      </c>
      <c r="L11" s="130">
        <f t="shared" si="5"/>
        <v>25</v>
      </c>
      <c r="M11" s="130">
        <f t="shared" si="6"/>
        <v>0</v>
      </c>
      <c r="N11" s="131">
        <f t="shared" si="7"/>
        <v>0</v>
      </c>
    </row>
    <row r="12" spans="1:14" x14ac:dyDescent="0.35">
      <c r="A12" s="196"/>
      <c r="B12" s="23" t="s">
        <v>68</v>
      </c>
      <c r="C12" s="36"/>
      <c r="D12" s="45"/>
      <c r="E12" s="83"/>
      <c r="F12" s="148">
        <f t="shared" si="9"/>
        <v>15</v>
      </c>
      <c r="G12" s="132">
        <f t="shared" si="0"/>
        <v>2.5</v>
      </c>
      <c r="H12" s="132">
        <f t="shared" si="1"/>
        <v>100</v>
      </c>
      <c r="I12" s="132">
        <f t="shared" si="2"/>
        <v>0</v>
      </c>
      <c r="J12" s="132">
        <f t="shared" si="3"/>
        <v>25</v>
      </c>
      <c r="K12" s="132">
        <f t="shared" si="4"/>
        <v>0</v>
      </c>
      <c r="L12" s="132">
        <f t="shared" si="5"/>
        <v>25</v>
      </c>
      <c r="M12" s="132">
        <f t="shared" si="6"/>
        <v>0</v>
      </c>
      <c r="N12" s="133">
        <f t="shared" si="7"/>
        <v>0</v>
      </c>
    </row>
    <row r="13" spans="1:14" ht="15" thickBot="1" x14ac:dyDescent="0.4">
      <c r="A13" s="197"/>
      <c r="B13" s="21" t="s">
        <v>53</v>
      </c>
      <c r="C13" s="37"/>
      <c r="D13" s="46"/>
      <c r="E13" s="84"/>
      <c r="F13" s="152">
        <f t="shared" si="9"/>
        <v>15</v>
      </c>
      <c r="G13" s="134">
        <f t="shared" si="0"/>
        <v>2.5</v>
      </c>
      <c r="H13" s="134">
        <f t="shared" si="1"/>
        <v>100</v>
      </c>
      <c r="I13" s="134">
        <f t="shared" si="2"/>
        <v>0</v>
      </c>
      <c r="J13" s="134">
        <f t="shared" si="3"/>
        <v>25</v>
      </c>
      <c r="K13" s="134">
        <f t="shared" si="4"/>
        <v>0</v>
      </c>
      <c r="L13" s="134">
        <f t="shared" si="5"/>
        <v>25</v>
      </c>
      <c r="M13" s="134">
        <f t="shared" si="6"/>
        <v>0</v>
      </c>
      <c r="N13" s="135">
        <f t="shared" si="7"/>
        <v>0</v>
      </c>
    </row>
    <row r="14" spans="1:14" x14ac:dyDescent="0.35">
      <c r="A14" s="195" t="s">
        <v>74</v>
      </c>
      <c r="B14" s="22" t="s">
        <v>67</v>
      </c>
      <c r="C14" s="35">
        <v>2</v>
      </c>
      <c r="D14" s="44">
        <v>2</v>
      </c>
      <c r="E14" s="82"/>
      <c r="F14" s="151">
        <f t="shared" si="9"/>
        <v>15</v>
      </c>
      <c r="G14" s="130">
        <f t="shared" si="0"/>
        <v>2.5</v>
      </c>
      <c r="H14" s="130">
        <f t="shared" si="1"/>
        <v>100</v>
      </c>
      <c r="I14" s="130">
        <f t="shared" si="2"/>
        <v>0</v>
      </c>
      <c r="J14" s="130">
        <f t="shared" si="3"/>
        <v>25</v>
      </c>
      <c r="K14" s="130">
        <f t="shared" si="4"/>
        <v>0</v>
      </c>
      <c r="L14" s="130">
        <f t="shared" si="5"/>
        <v>25</v>
      </c>
      <c r="M14" s="130">
        <f t="shared" si="6"/>
        <v>0</v>
      </c>
      <c r="N14" s="131">
        <f t="shared" si="7"/>
        <v>0</v>
      </c>
    </row>
    <row r="15" spans="1:14" x14ac:dyDescent="0.35">
      <c r="A15" s="196"/>
      <c r="B15" s="23" t="s">
        <v>68</v>
      </c>
      <c r="C15" s="36">
        <v>4</v>
      </c>
      <c r="D15" s="45">
        <v>4</v>
      </c>
      <c r="E15" s="83"/>
      <c r="F15" s="148">
        <f t="shared" si="9"/>
        <v>15</v>
      </c>
      <c r="G15" s="132">
        <f t="shared" si="0"/>
        <v>2.5</v>
      </c>
      <c r="H15" s="132">
        <f t="shared" si="1"/>
        <v>100</v>
      </c>
      <c r="I15" s="132">
        <f t="shared" si="2"/>
        <v>0</v>
      </c>
      <c r="J15" s="132">
        <f t="shared" si="3"/>
        <v>25</v>
      </c>
      <c r="K15" s="132">
        <f t="shared" si="4"/>
        <v>0</v>
      </c>
      <c r="L15" s="132">
        <f t="shared" si="5"/>
        <v>25</v>
      </c>
      <c r="M15" s="132">
        <f t="shared" si="6"/>
        <v>0</v>
      </c>
      <c r="N15" s="133">
        <f t="shared" si="7"/>
        <v>0</v>
      </c>
    </row>
    <row r="16" spans="1:14" ht="15" thickBot="1" x14ac:dyDescent="0.4">
      <c r="A16" s="197"/>
      <c r="B16" s="21" t="s">
        <v>53</v>
      </c>
      <c r="C16" s="37">
        <v>4</v>
      </c>
      <c r="D16" s="46">
        <v>4</v>
      </c>
      <c r="E16" s="84"/>
      <c r="F16" s="152">
        <f t="shared" si="9"/>
        <v>15</v>
      </c>
      <c r="G16" s="134">
        <f t="shared" si="0"/>
        <v>2.5</v>
      </c>
      <c r="H16" s="134">
        <f t="shared" si="1"/>
        <v>100</v>
      </c>
      <c r="I16" s="134">
        <f t="shared" si="2"/>
        <v>0</v>
      </c>
      <c r="J16" s="134">
        <f t="shared" si="3"/>
        <v>25</v>
      </c>
      <c r="K16" s="134">
        <f t="shared" si="4"/>
        <v>0</v>
      </c>
      <c r="L16" s="134">
        <f t="shared" si="5"/>
        <v>25</v>
      </c>
      <c r="M16" s="134">
        <f t="shared" si="6"/>
        <v>0</v>
      </c>
      <c r="N16" s="135">
        <f t="shared" si="7"/>
        <v>0</v>
      </c>
    </row>
    <row r="17" spans="1:14" x14ac:dyDescent="0.35">
      <c r="A17" s="195" t="s">
        <v>72</v>
      </c>
      <c r="B17" s="22" t="s">
        <v>67</v>
      </c>
      <c r="C17" s="35">
        <v>1</v>
      </c>
      <c r="D17" s="44">
        <v>1</v>
      </c>
      <c r="E17" s="82"/>
      <c r="F17" s="151">
        <f t="shared" si="9"/>
        <v>15</v>
      </c>
      <c r="G17" s="130">
        <f t="shared" si="0"/>
        <v>2.5</v>
      </c>
      <c r="H17" s="130">
        <f t="shared" si="1"/>
        <v>100</v>
      </c>
      <c r="I17" s="130">
        <f t="shared" si="2"/>
        <v>0</v>
      </c>
      <c r="J17" s="130">
        <f t="shared" si="3"/>
        <v>25</v>
      </c>
      <c r="K17" s="130">
        <f t="shared" si="4"/>
        <v>0</v>
      </c>
      <c r="L17" s="130">
        <f t="shared" si="5"/>
        <v>25</v>
      </c>
      <c r="M17" s="130">
        <f t="shared" si="6"/>
        <v>0</v>
      </c>
      <c r="N17" s="131">
        <f t="shared" si="7"/>
        <v>0</v>
      </c>
    </row>
    <row r="18" spans="1:14" x14ac:dyDescent="0.35">
      <c r="A18" s="196"/>
      <c r="B18" s="23" t="s">
        <v>68</v>
      </c>
      <c r="C18" s="36">
        <v>1</v>
      </c>
      <c r="D18" s="45">
        <v>1</v>
      </c>
      <c r="E18" s="83"/>
      <c r="F18" s="148">
        <f t="shared" si="9"/>
        <v>15</v>
      </c>
      <c r="G18" s="132">
        <f t="shared" si="0"/>
        <v>2.5</v>
      </c>
      <c r="H18" s="132">
        <f t="shared" si="1"/>
        <v>100</v>
      </c>
      <c r="I18" s="132">
        <f t="shared" si="2"/>
        <v>0</v>
      </c>
      <c r="J18" s="132">
        <f t="shared" si="3"/>
        <v>25</v>
      </c>
      <c r="K18" s="132">
        <f t="shared" si="4"/>
        <v>0</v>
      </c>
      <c r="L18" s="132">
        <f t="shared" si="5"/>
        <v>25</v>
      </c>
      <c r="M18" s="132">
        <f t="shared" si="6"/>
        <v>0</v>
      </c>
      <c r="N18" s="133">
        <f t="shared" si="7"/>
        <v>0</v>
      </c>
    </row>
    <row r="19" spans="1:14" ht="15" thickBot="1" x14ac:dyDescent="0.4">
      <c r="A19" s="197"/>
      <c r="B19" s="21" t="s">
        <v>53</v>
      </c>
      <c r="C19" s="37">
        <v>1</v>
      </c>
      <c r="D19" s="46">
        <v>1</v>
      </c>
      <c r="E19" s="84"/>
      <c r="F19" s="152">
        <f t="shared" si="9"/>
        <v>15</v>
      </c>
      <c r="G19" s="134">
        <f t="shared" si="0"/>
        <v>2.5</v>
      </c>
      <c r="H19" s="134">
        <f t="shared" si="1"/>
        <v>100</v>
      </c>
      <c r="I19" s="134">
        <f t="shared" si="2"/>
        <v>0</v>
      </c>
      <c r="J19" s="134">
        <f t="shared" si="3"/>
        <v>25</v>
      </c>
      <c r="K19" s="134">
        <f t="shared" si="4"/>
        <v>0</v>
      </c>
      <c r="L19" s="134">
        <f t="shared" si="5"/>
        <v>25</v>
      </c>
      <c r="M19" s="134">
        <f t="shared" si="6"/>
        <v>0</v>
      </c>
      <c r="N19" s="135">
        <f t="shared" si="7"/>
        <v>0</v>
      </c>
    </row>
    <row r="20" spans="1:14" x14ac:dyDescent="0.35">
      <c r="A20" s="204" t="s">
        <v>73</v>
      </c>
      <c r="B20" s="22" t="s">
        <v>67</v>
      </c>
      <c r="C20" s="35">
        <v>1</v>
      </c>
      <c r="D20" s="44">
        <v>1</v>
      </c>
      <c r="E20" s="82"/>
      <c r="F20" s="151">
        <f t="shared" si="9"/>
        <v>15</v>
      </c>
      <c r="G20" s="130">
        <f t="shared" si="0"/>
        <v>2.5</v>
      </c>
      <c r="H20" s="130">
        <f t="shared" si="1"/>
        <v>100</v>
      </c>
      <c r="I20" s="130">
        <f t="shared" si="2"/>
        <v>0</v>
      </c>
      <c r="J20" s="130">
        <f t="shared" si="3"/>
        <v>25</v>
      </c>
      <c r="K20" s="130">
        <f t="shared" si="4"/>
        <v>0</v>
      </c>
      <c r="L20" s="130">
        <f t="shared" si="5"/>
        <v>25</v>
      </c>
      <c r="M20" s="130">
        <f t="shared" si="6"/>
        <v>0</v>
      </c>
      <c r="N20" s="131">
        <f t="shared" si="7"/>
        <v>0</v>
      </c>
    </row>
    <row r="21" spans="1:14" x14ac:dyDescent="0.35">
      <c r="A21" s="205"/>
      <c r="B21" s="23" t="s">
        <v>68</v>
      </c>
      <c r="C21" s="36">
        <v>1</v>
      </c>
      <c r="D21" s="45">
        <v>1</v>
      </c>
      <c r="E21" s="83"/>
      <c r="F21" s="148">
        <f t="shared" si="9"/>
        <v>15</v>
      </c>
      <c r="G21" s="132">
        <f t="shared" si="0"/>
        <v>2.5</v>
      </c>
      <c r="H21" s="132">
        <f t="shared" si="1"/>
        <v>100</v>
      </c>
      <c r="I21" s="132">
        <f t="shared" si="2"/>
        <v>0</v>
      </c>
      <c r="J21" s="132">
        <f t="shared" si="3"/>
        <v>25</v>
      </c>
      <c r="K21" s="132">
        <f t="shared" si="4"/>
        <v>0</v>
      </c>
      <c r="L21" s="132">
        <f t="shared" si="5"/>
        <v>25</v>
      </c>
      <c r="M21" s="132">
        <f t="shared" si="6"/>
        <v>0</v>
      </c>
      <c r="N21" s="133">
        <f t="shared" si="7"/>
        <v>0</v>
      </c>
    </row>
    <row r="22" spans="1:14" ht="15" thickBot="1" x14ac:dyDescent="0.4">
      <c r="A22" s="206"/>
      <c r="B22" s="21" t="s">
        <v>53</v>
      </c>
      <c r="C22" s="37">
        <v>1</v>
      </c>
      <c r="D22" s="46">
        <v>1</v>
      </c>
      <c r="E22" s="84"/>
      <c r="F22" s="152">
        <f t="shared" si="9"/>
        <v>15</v>
      </c>
      <c r="G22" s="134">
        <f t="shared" si="0"/>
        <v>2.5</v>
      </c>
      <c r="H22" s="134">
        <f t="shared" si="1"/>
        <v>100</v>
      </c>
      <c r="I22" s="134">
        <f t="shared" si="2"/>
        <v>0</v>
      </c>
      <c r="J22" s="134">
        <f t="shared" si="3"/>
        <v>25</v>
      </c>
      <c r="K22" s="134">
        <f t="shared" si="4"/>
        <v>0</v>
      </c>
      <c r="L22" s="134">
        <f t="shared" si="5"/>
        <v>25</v>
      </c>
      <c r="M22" s="134">
        <f t="shared" si="6"/>
        <v>0</v>
      </c>
      <c r="N22" s="135">
        <f t="shared" si="7"/>
        <v>0</v>
      </c>
    </row>
    <row r="23" spans="1:14" x14ac:dyDescent="0.35">
      <c r="A23" s="204" t="s">
        <v>70</v>
      </c>
      <c r="B23" s="22" t="s">
        <v>71</v>
      </c>
      <c r="C23" s="35">
        <v>1</v>
      </c>
      <c r="D23" s="44">
        <v>1</v>
      </c>
      <c r="E23" s="85"/>
      <c r="F23" s="151">
        <f t="shared" si="9"/>
        <v>15</v>
      </c>
      <c r="G23" s="136">
        <f t="shared" si="0"/>
        <v>2.5</v>
      </c>
      <c r="H23" s="136">
        <f t="shared" si="1"/>
        <v>100</v>
      </c>
      <c r="I23" s="136">
        <f t="shared" si="2"/>
        <v>0</v>
      </c>
      <c r="J23" s="136">
        <f t="shared" si="3"/>
        <v>25</v>
      </c>
      <c r="K23" s="136">
        <f t="shared" si="4"/>
        <v>0</v>
      </c>
      <c r="L23" s="136">
        <f t="shared" si="5"/>
        <v>25</v>
      </c>
      <c r="M23" s="136">
        <f t="shared" si="6"/>
        <v>0</v>
      </c>
      <c r="N23" s="136">
        <f t="shared" si="7"/>
        <v>0</v>
      </c>
    </row>
    <row r="24" spans="1:14" x14ac:dyDescent="0.35">
      <c r="A24" s="205"/>
      <c r="B24" s="119"/>
      <c r="C24" s="120"/>
      <c r="D24" s="45"/>
      <c r="E24" s="83"/>
      <c r="F24" s="148">
        <f t="shared" si="9"/>
        <v>15</v>
      </c>
      <c r="G24" s="132">
        <f t="shared" si="0"/>
        <v>2.5</v>
      </c>
      <c r="H24" s="132">
        <f t="shared" si="1"/>
        <v>100</v>
      </c>
      <c r="I24" s="132">
        <f t="shared" si="2"/>
        <v>0</v>
      </c>
      <c r="J24" s="132">
        <f t="shared" si="3"/>
        <v>25</v>
      </c>
      <c r="K24" s="132">
        <f t="shared" si="4"/>
        <v>0</v>
      </c>
      <c r="L24" s="132">
        <f t="shared" si="5"/>
        <v>25</v>
      </c>
      <c r="M24" s="132">
        <f t="shared" si="6"/>
        <v>0</v>
      </c>
      <c r="N24" s="132">
        <f t="shared" si="7"/>
        <v>0</v>
      </c>
    </row>
    <row r="25" spans="1:14" ht="15" thickBot="1" x14ac:dyDescent="0.4">
      <c r="A25" s="206"/>
      <c r="B25" s="21" t="s">
        <v>53</v>
      </c>
      <c r="C25" s="37">
        <v>1</v>
      </c>
      <c r="D25" s="46">
        <v>1</v>
      </c>
      <c r="E25" s="86"/>
      <c r="F25" s="152">
        <f t="shared" si="9"/>
        <v>15</v>
      </c>
      <c r="G25" s="137">
        <f t="shared" si="0"/>
        <v>2.5</v>
      </c>
      <c r="H25" s="137">
        <f t="shared" si="1"/>
        <v>100</v>
      </c>
      <c r="I25" s="137">
        <f t="shared" si="2"/>
        <v>0</v>
      </c>
      <c r="J25" s="137">
        <f t="shared" si="3"/>
        <v>25</v>
      </c>
      <c r="K25" s="137">
        <f t="shared" si="4"/>
        <v>0</v>
      </c>
      <c r="L25" s="137">
        <f t="shared" si="5"/>
        <v>25</v>
      </c>
      <c r="M25" s="137">
        <f t="shared" si="6"/>
        <v>0</v>
      </c>
      <c r="N25" s="137">
        <f t="shared" si="7"/>
        <v>0</v>
      </c>
    </row>
    <row r="26" spans="1:14" x14ac:dyDescent="0.35">
      <c r="A26" s="195" t="s">
        <v>87</v>
      </c>
      <c r="B26" s="22" t="s">
        <v>67</v>
      </c>
      <c r="C26" s="121"/>
      <c r="D26" s="44"/>
      <c r="E26" s="82"/>
      <c r="F26" s="151">
        <f t="shared" si="9"/>
        <v>15</v>
      </c>
      <c r="G26" s="130">
        <f t="shared" si="0"/>
        <v>2.5</v>
      </c>
      <c r="H26" s="130">
        <f t="shared" si="1"/>
        <v>100</v>
      </c>
      <c r="I26" s="130">
        <f t="shared" si="2"/>
        <v>0</v>
      </c>
      <c r="J26" s="130">
        <f t="shared" si="3"/>
        <v>25</v>
      </c>
      <c r="K26" s="130">
        <f t="shared" si="4"/>
        <v>0</v>
      </c>
      <c r="L26" s="130">
        <f t="shared" si="5"/>
        <v>25</v>
      </c>
      <c r="M26" s="130">
        <f t="shared" si="6"/>
        <v>0</v>
      </c>
      <c r="N26" s="131">
        <f t="shared" si="7"/>
        <v>0</v>
      </c>
    </row>
    <row r="27" spans="1:14" x14ac:dyDescent="0.35">
      <c r="A27" s="196"/>
      <c r="B27" s="23" t="s">
        <v>68</v>
      </c>
      <c r="C27" s="120"/>
      <c r="D27" s="45"/>
      <c r="E27" s="83"/>
      <c r="F27" s="148">
        <f t="shared" si="9"/>
        <v>15</v>
      </c>
      <c r="G27" s="132">
        <f t="shared" si="0"/>
        <v>2.5</v>
      </c>
      <c r="H27" s="132">
        <f t="shared" si="1"/>
        <v>100</v>
      </c>
      <c r="I27" s="132">
        <f t="shared" si="2"/>
        <v>0</v>
      </c>
      <c r="J27" s="132">
        <f t="shared" si="3"/>
        <v>25</v>
      </c>
      <c r="K27" s="132">
        <f t="shared" si="4"/>
        <v>0</v>
      </c>
      <c r="L27" s="132">
        <f t="shared" si="5"/>
        <v>25</v>
      </c>
      <c r="M27" s="132">
        <f t="shared" si="6"/>
        <v>0</v>
      </c>
      <c r="N27" s="133">
        <f t="shared" si="7"/>
        <v>0</v>
      </c>
    </row>
    <row r="28" spans="1:14" ht="15" thickBot="1" x14ac:dyDescent="0.4">
      <c r="A28" s="208"/>
      <c r="B28" s="21" t="s">
        <v>53</v>
      </c>
      <c r="C28" s="122"/>
      <c r="D28" s="47"/>
      <c r="E28" s="84"/>
      <c r="F28" s="152">
        <f t="shared" si="9"/>
        <v>15</v>
      </c>
      <c r="G28" s="134">
        <f t="shared" si="0"/>
        <v>2.5</v>
      </c>
      <c r="H28" s="134">
        <f t="shared" si="1"/>
        <v>100</v>
      </c>
      <c r="I28" s="134">
        <f t="shared" si="2"/>
        <v>0</v>
      </c>
      <c r="J28" s="134">
        <f t="shared" si="3"/>
        <v>25</v>
      </c>
      <c r="K28" s="134">
        <f t="shared" si="4"/>
        <v>0</v>
      </c>
      <c r="L28" s="134">
        <f t="shared" si="5"/>
        <v>25</v>
      </c>
      <c r="M28" s="134">
        <f t="shared" si="6"/>
        <v>0</v>
      </c>
      <c r="N28" s="135">
        <f t="shared" si="7"/>
        <v>0</v>
      </c>
    </row>
    <row r="29" spans="1:14" x14ac:dyDescent="0.35">
      <c r="A29" s="195" t="s">
        <v>74</v>
      </c>
      <c r="B29" s="19" t="s">
        <v>67</v>
      </c>
      <c r="C29" s="121"/>
      <c r="D29" s="44"/>
      <c r="E29" s="82"/>
      <c r="F29" s="151">
        <f t="shared" si="9"/>
        <v>15</v>
      </c>
      <c r="G29" s="130">
        <f t="shared" si="0"/>
        <v>2.5</v>
      </c>
      <c r="H29" s="130">
        <f t="shared" si="1"/>
        <v>100</v>
      </c>
      <c r="I29" s="130">
        <f t="shared" si="2"/>
        <v>0</v>
      </c>
      <c r="J29" s="130">
        <f t="shared" si="3"/>
        <v>25</v>
      </c>
      <c r="K29" s="130">
        <f t="shared" si="4"/>
        <v>0</v>
      </c>
      <c r="L29" s="130">
        <f t="shared" si="5"/>
        <v>25</v>
      </c>
      <c r="M29" s="130">
        <f t="shared" si="6"/>
        <v>0</v>
      </c>
      <c r="N29" s="131">
        <f t="shared" si="7"/>
        <v>0</v>
      </c>
    </row>
    <row r="30" spans="1:14" x14ac:dyDescent="0.35">
      <c r="A30" s="196"/>
      <c r="B30" s="20" t="s">
        <v>68</v>
      </c>
      <c r="C30" s="120"/>
      <c r="D30" s="45"/>
      <c r="E30" s="83"/>
      <c r="F30" s="148">
        <f t="shared" si="9"/>
        <v>15</v>
      </c>
      <c r="G30" s="132">
        <f t="shared" si="0"/>
        <v>2.5</v>
      </c>
      <c r="H30" s="132">
        <f t="shared" si="1"/>
        <v>100</v>
      </c>
      <c r="I30" s="132">
        <f t="shared" si="2"/>
        <v>0</v>
      </c>
      <c r="J30" s="132">
        <f t="shared" si="3"/>
        <v>25</v>
      </c>
      <c r="K30" s="132">
        <f t="shared" si="4"/>
        <v>0</v>
      </c>
      <c r="L30" s="132">
        <f t="shared" si="5"/>
        <v>25</v>
      </c>
      <c r="M30" s="132">
        <f t="shared" si="6"/>
        <v>0</v>
      </c>
      <c r="N30" s="133">
        <f t="shared" si="7"/>
        <v>0</v>
      </c>
    </row>
    <row r="31" spans="1:14" ht="15" thickBot="1" x14ac:dyDescent="0.4">
      <c r="A31" s="197"/>
      <c r="B31" s="26" t="s">
        <v>53</v>
      </c>
      <c r="C31" s="122"/>
      <c r="D31" s="46"/>
      <c r="E31" s="84"/>
      <c r="F31" s="152">
        <f>F28</f>
        <v>15</v>
      </c>
      <c r="G31" s="134">
        <f t="shared" si="0"/>
        <v>2.5</v>
      </c>
      <c r="H31" s="134">
        <f t="shared" si="1"/>
        <v>100</v>
      </c>
      <c r="I31" s="134">
        <f t="shared" si="2"/>
        <v>0</v>
      </c>
      <c r="J31" s="134">
        <f t="shared" si="3"/>
        <v>25</v>
      </c>
      <c r="K31" s="134">
        <f t="shared" si="4"/>
        <v>0</v>
      </c>
      <c r="L31" s="134">
        <f t="shared" si="5"/>
        <v>25</v>
      </c>
      <c r="M31" s="134">
        <f t="shared" si="6"/>
        <v>0</v>
      </c>
      <c r="N31" s="135">
        <f t="shared" si="7"/>
        <v>0</v>
      </c>
    </row>
    <row r="32" spans="1:14" ht="15" customHeight="1" x14ac:dyDescent="0.35">
      <c r="A32" s="201" t="s">
        <v>105</v>
      </c>
      <c r="B32" s="98" t="s">
        <v>107</v>
      </c>
      <c r="C32" s="123"/>
      <c r="D32" s="99"/>
      <c r="E32" s="94"/>
      <c r="F32" s="147">
        <f>F31</f>
        <v>15</v>
      </c>
      <c r="G32" s="130">
        <f t="shared" si="0"/>
        <v>2.5</v>
      </c>
      <c r="H32" s="130">
        <f t="shared" si="1"/>
        <v>100</v>
      </c>
      <c r="I32" s="130">
        <f t="shared" si="2"/>
        <v>0</v>
      </c>
      <c r="J32" s="130">
        <f t="shared" si="3"/>
        <v>25</v>
      </c>
      <c r="K32" s="130">
        <f t="shared" si="4"/>
        <v>0</v>
      </c>
      <c r="L32" s="130">
        <f t="shared" si="5"/>
        <v>25</v>
      </c>
      <c r="M32" s="130">
        <f t="shared" si="6"/>
        <v>0</v>
      </c>
      <c r="N32" s="138">
        <f t="shared" si="7"/>
        <v>0</v>
      </c>
    </row>
    <row r="33" spans="1:14" x14ac:dyDescent="0.35">
      <c r="A33" s="202"/>
      <c r="B33" s="100" t="s">
        <v>108</v>
      </c>
      <c r="C33" s="124"/>
      <c r="D33" s="101"/>
      <c r="E33" s="95"/>
      <c r="F33" s="148">
        <f>F32</f>
        <v>15</v>
      </c>
      <c r="G33" s="132">
        <f t="shared" si="0"/>
        <v>2.5</v>
      </c>
      <c r="H33" s="132">
        <f t="shared" si="1"/>
        <v>100</v>
      </c>
      <c r="I33" s="132">
        <f t="shared" si="2"/>
        <v>0</v>
      </c>
      <c r="J33" s="132">
        <f t="shared" si="3"/>
        <v>25</v>
      </c>
      <c r="K33" s="132">
        <f t="shared" si="4"/>
        <v>0</v>
      </c>
      <c r="L33" s="132">
        <f t="shared" si="5"/>
        <v>25</v>
      </c>
      <c r="M33" s="132">
        <f t="shared" si="6"/>
        <v>0</v>
      </c>
      <c r="N33" s="133">
        <f t="shared" si="7"/>
        <v>0</v>
      </c>
    </row>
    <row r="34" spans="1:14" x14ac:dyDescent="0.35">
      <c r="A34" s="202"/>
      <c r="B34" s="100" t="s">
        <v>106</v>
      </c>
      <c r="C34" s="124"/>
      <c r="D34" s="101"/>
      <c r="E34" s="83"/>
      <c r="F34" s="149">
        <f>F33</f>
        <v>15</v>
      </c>
      <c r="G34" s="132">
        <f t="shared" si="0"/>
        <v>2.5</v>
      </c>
      <c r="H34" s="132">
        <f t="shared" si="1"/>
        <v>100</v>
      </c>
      <c r="I34" s="132">
        <f t="shared" si="2"/>
        <v>0</v>
      </c>
      <c r="J34" s="132">
        <f t="shared" si="3"/>
        <v>25</v>
      </c>
      <c r="K34" s="132">
        <f t="shared" si="4"/>
        <v>0</v>
      </c>
      <c r="L34" s="132">
        <f t="shared" si="5"/>
        <v>25</v>
      </c>
      <c r="M34" s="132">
        <f t="shared" si="6"/>
        <v>0</v>
      </c>
      <c r="N34" s="139">
        <f t="shared" si="7"/>
        <v>0</v>
      </c>
    </row>
    <row r="35" spans="1:14" ht="15" thickBot="1" x14ac:dyDescent="0.4">
      <c r="A35" s="203"/>
      <c r="B35" s="102" t="s">
        <v>109</v>
      </c>
      <c r="C35" s="125"/>
      <c r="D35" s="103"/>
      <c r="E35" s="97"/>
      <c r="F35" s="149">
        <f>F34</f>
        <v>15</v>
      </c>
      <c r="G35" s="140">
        <f t="shared" si="0"/>
        <v>2.5</v>
      </c>
      <c r="H35" s="140">
        <f>G35*40</f>
        <v>100</v>
      </c>
      <c r="I35" s="140">
        <f t="shared" si="2"/>
        <v>0</v>
      </c>
      <c r="J35" s="140">
        <f t="shared" si="3"/>
        <v>25</v>
      </c>
      <c r="K35" s="140">
        <f t="shared" si="4"/>
        <v>0</v>
      </c>
      <c r="L35" s="140">
        <f t="shared" si="5"/>
        <v>25</v>
      </c>
      <c r="M35" s="140">
        <f t="shared" si="6"/>
        <v>0</v>
      </c>
      <c r="N35" s="141">
        <f t="shared" si="7"/>
        <v>0</v>
      </c>
    </row>
    <row r="36" spans="1:14" x14ac:dyDescent="0.35">
      <c r="A36" s="198" t="s">
        <v>76</v>
      </c>
      <c r="B36" s="27" t="s">
        <v>77</v>
      </c>
      <c r="C36" s="35">
        <v>1</v>
      </c>
      <c r="D36" s="44">
        <v>1</v>
      </c>
      <c r="E36" s="82"/>
      <c r="F36" s="145">
        <f>F31</f>
        <v>15</v>
      </c>
      <c r="G36" s="130">
        <f t="shared" si="0"/>
        <v>2.5</v>
      </c>
      <c r="H36" s="130">
        <f t="shared" si="1"/>
        <v>100</v>
      </c>
      <c r="I36" s="130">
        <f t="shared" si="2"/>
        <v>0</v>
      </c>
      <c r="J36" s="130">
        <f t="shared" si="3"/>
        <v>25</v>
      </c>
      <c r="K36" s="130">
        <f t="shared" si="4"/>
        <v>0</v>
      </c>
      <c r="L36" s="130">
        <f t="shared" si="5"/>
        <v>25</v>
      </c>
      <c r="M36" s="130">
        <f t="shared" si="6"/>
        <v>0</v>
      </c>
      <c r="N36" s="131">
        <f t="shared" si="7"/>
        <v>0</v>
      </c>
    </row>
    <row r="37" spans="1:14" x14ac:dyDescent="0.35">
      <c r="A37" s="199"/>
      <c r="B37" s="12" t="s">
        <v>78</v>
      </c>
      <c r="C37" s="36">
        <v>1</v>
      </c>
      <c r="D37" s="45">
        <v>1</v>
      </c>
      <c r="E37" s="83"/>
      <c r="F37" s="146">
        <f>F36</f>
        <v>15</v>
      </c>
      <c r="G37" s="132">
        <f t="shared" si="0"/>
        <v>2.5</v>
      </c>
      <c r="H37" s="132">
        <f t="shared" si="1"/>
        <v>100</v>
      </c>
      <c r="I37" s="132">
        <f t="shared" si="2"/>
        <v>0</v>
      </c>
      <c r="J37" s="132">
        <f t="shared" si="3"/>
        <v>25</v>
      </c>
      <c r="K37" s="132">
        <f t="shared" si="4"/>
        <v>0</v>
      </c>
      <c r="L37" s="132">
        <f t="shared" si="5"/>
        <v>25</v>
      </c>
      <c r="M37" s="132">
        <f t="shared" si="6"/>
        <v>0</v>
      </c>
      <c r="N37" s="133">
        <f t="shared" si="7"/>
        <v>0</v>
      </c>
    </row>
    <row r="38" spans="1:14" x14ac:dyDescent="0.35">
      <c r="A38" s="199"/>
      <c r="B38" s="12" t="s">
        <v>79</v>
      </c>
      <c r="C38" s="36">
        <v>1</v>
      </c>
      <c r="D38" s="45">
        <v>1</v>
      </c>
      <c r="E38" s="83"/>
      <c r="F38" s="146">
        <f t="shared" ref="F38:F44" si="10">F37</f>
        <v>15</v>
      </c>
      <c r="G38" s="132">
        <f t="shared" si="0"/>
        <v>2.5</v>
      </c>
      <c r="H38" s="132">
        <f t="shared" si="1"/>
        <v>100</v>
      </c>
      <c r="I38" s="132">
        <f t="shared" si="2"/>
        <v>0</v>
      </c>
      <c r="J38" s="132">
        <f t="shared" si="3"/>
        <v>25</v>
      </c>
      <c r="K38" s="132">
        <f t="shared" si="4"/>
        <v>0</v>
      </c>
      <c r="L38" s="132">
        <f t="shared" si="5"/>
        <v>25</v>
      </c>
      <c r="M38" s="132">
        <f t="shared" si="6"/>
        <v>0</v>
      </c>
      <c r="N38" s="133">
        <f t="shared" si="7"/>
        <v>0</v>
      </c>
    </row>
    <row r="39" spans="1:14" x14ac:dyDescent="0.35">
      <c r="A39" s="199"/>
      <c r="B39" s="12" t="s">
        <v>80</v>
      </c>
      <c r="C39" s="36"/>
      <c r="D39" s="45"/>
      <c r="E39" s="83"/>
      <c r="F39" s="146">
        <f t="shared" si="10"/>
        <v>15</v>
      </c>
      <c r="G39" s="132">
        <f t="shared" si="0"/>
        <v>2.5</v>
      </c>
      <c r="H39" s="132">
        <f t="shared" si="1"/>
        <v>100</v>
      </c>
      <c r="I39" s="132">
        <f t="shared" si="2"/>
        <v>0</v>
      </c>
      <c r="J39" s="132">
        <f t="shared" si="3"/>
        <v>25</v>
      </c>
      <c r="K39" s="132">
        <f t="shared" si="4"/>
        <v>0</v>
      </c>
      <c r="L39" s="132">
        <f t="shared" si="5"/>
        <v>25</v>
      </c>
      <c r="M39" s="132">
        <f t="shared" si="6"/>
        <v>0</v>
      </c>
      <c r="N39" s="133">
        <f t="shared" si="7"/>
        <v>0</v>
      </c>
    </row>
    <row r="40" spans="1:14" x14ac:dyDescent="0.35">
      <c r="A40" s="199"/>
      <c r="B40" s="12" t="s">
        <v>81</v>
      </c>
      <c r="C40" s="36">
        <v>1</v>
      </c>
      <c r="D40" s="45">
        <v>1</v>
      </c>
      <c r="E40" s="83"/>
      <c r="F40" s="146">
        <f t="shared" si="10"/>
        <v>15</v>
      </c>
      <c r="G40" s="132">
        <f t="shared" si="0"/>
        <v>2.5</v>
      </c>
      <c r="H40" s="132">
        <f t="shared" si="1"/>
        <v>100</v>
      </c>
      <c r="I40" s="132">
        <f t="shared" si="2"/>
        <v>0</v>
      </c>
      <c r="J40" s="132">
        <f t="shared" si="3"/>
        <v>25</v>
      </c>
      <c r="K40" s="132">
        <f t="shared" si="4"/>
        <v>0</v>
      </c>
      <c r="L40" s="132">
        <f t="shared" si="5"/>
        <v>25</v>
      </c>
      <c r="M40" s="132">
        <f t="shared" si="6"/>
        <v>0</v>
      </c>
      <c r="N40" s="133">
        <f t="shared" si="7"/>
        <v>0</v>
      </c>
    </row>
    <row r="41" spans="1:14" x14ac:dyDescent="0.35">
      <c r="A41" s="199"/>
      <c r="B41" s="12" t="s">
        <v>52</v>
      </c>
      <c r="C41" s="36">
        <v>1</v>
      </c>
      <c r="D41" s="45">
        <v>1</v>
      </c>
      <c r="E41" s="83"/>
      <c r="F41" s="146">
        <f t="shared" si="10"/>
        <v>15</v>
      </c>
      <c r="G41" s="132">
        <f t="shared" si="0"/>
        <v>2.5</v>
      </c>
      <c r="H41" s="132">
        <f t="shared" si="1"/>
        <v>100</v>
      </c>
      <c r="I41" s="132">
        <f t="shared" si="2"/>
        <v>0</v>
      </c>
      <c r="J41" s="132">
        <f t="shared" si="3"/>
        <v>25</v>
      </c>
      <c r="K41" s="132">
        <f t="shared" si="4"/>
        <v>0</v>
      </c>
      <c r="L41" s="132">
        <f t="shared" si="5"/>
        <v>25</v>
      </c>
      <c r="M41" s="132">
        <f t="shared" si="6"/>
        <v>0</v>
      </c>
      <c r="N41" s="133">
        <f t="shared" si="7"/>
        <v>0</v>
      </c>
    </row>
    <row r="42" spans="1:14" x14ac:dyDescent="0.35">
      <c r="A42" s="199"/>
      <c r="B42" s="12" t="s">
        <v>50</v>
      </c>
      <c r="C42" s="36">
        <v>1</v>
      </c>
      <c r="D42" s="45">
        <v>1</v>
      </c>
      <c r="E42" s="83"/>
      <c r="F42" s="146">
        <f t="shared" si="10"/>
        <v>15</v>
      </c>
      <c r="G42" s="132">
        <f t="shared" si="0"/>
        <v>2.5</v>
      </c>
      <c r="H42" s="132">
        <f t="shared" si="1"/>
        <v>100</v>
      </c>
      <c r="I42" s="132">
        <f t="shared" si="2"/>
        <v>0</v>
      </c>
      <c r="J42" s="132">
        <f t="shared" si="3"/>
        <v>25</v>
      </c>
      <c r="K42" s="132">
        <f t="shared" si="4"/>
        <v>0</v>
      </c>
      <c r="L42" s="132">
        <f t="shared" si="5"/>
        <v>25</v>
      </c>
      <c r="M42" s="132">
        <f t="shared" si="6"/>
        <v>0</v>
      </c>
      <c r="N42" s="133">
        <f t="shared" si="7"/>
        <v>0</v>
      </c>
    </row>
    <row r="43" spans="1:14" x14ac:dyDescent="0.35">
      <c r="A43" s="199"/>
      <c r="B43" s="12" t="s">
        <v>82</v>
      </c>
      <c r="C43" s="36">
        <v>1</v>
      </c>
      <c r="D43" s="45">
        <v>1</v>
      </c>
      <c r="E43" s="83"/>
      <c r="F43" s="146">
        <f t="shared" si="10"/>
        <v>15</v>
      </c>
      <c r="G43" s="132">
        <f t="shared" si="0"/>
        <v>2.5</v>
      </c>
      <c r="H43" s="132">
        <f t="shared" si="1"/>
        <v>100</v>
      </c>
      <c r="I43" s="132">
        <f t="shared" si="2"/>
        <v>0</v>
      </c>
      <c r="J43" s="132">
        <f t="shared" si="3"/>
        <v>25</v>
      </c>
      <c r="K43" s="132">
        <f t="shared" si="4"/>
        <v>0</v>
      </c>
      <c r="L43" s="132">
        <f t="shared" si="5"/>
        <v>25</v>
      </c>
      <c r="M43" s="132">
        <f t="shared" si="6"/>
        <v>0</v>
      </c>
      <c r="N43" s="133">
        <f t="shared" si="7"/>
        <v>0</v>
      </c>
    </row>
    <row r="44" spans="1:14" x14ac:dyDescent="0.35">
      <c r="A44" s="199"/>
      <c r="B44" s="12" t="s">
        <v>83</v>
      </c>
      <c r="C44" s="36">
        <v>1</v>
      </c>
      <c r="D44" s="45">
        <v>1</v>
      </c>
      <c r="E44" s="83"/>
      <c r="F44" s="146">
        <f t="shared" si="10"/>
        <v>15</v>
      </c>
      <c r="G44" s="132">
        <f t="shared" si="0"/>
        <v>2.5</v>
      </c>
      <c r="H44" s="132">
        <f t="shared" si="1"/>
        <v>100</v>
      </c>
      <c r="I44" s="132">
        <f t="shared" si="2"/>
        <v>0</v>
      </c>
      <c r="J44" s="132">
        <f t="shared" si="3"/>
        <v>25</v>
      </c>
      <c r="K44" s="132">
        <f t="shared" si="4"/>
        <v>0</v>
      </c>
      <c r="L44" s="132">
        <f t="shared" si="5"/>
        <v>25</v>
      </c>
      <c r="M44" s="132">
        <f t="shared" si="6"/>
        <v>0</v>
      </c>
      <c r="N44" s="133">
        <f t="shared" si="7"/>
        <v>0</v>
      </c>
    </row>
    <row r="45" spans="1:14" ht="15" thickBot="1" x14ac:dyDescent="0.4">
      <c r="A45" s="200"/>
      <c r="B45" s="28" t="s">
        <v>84</v>
      </c>
      <c r="C45" s="37">
        <v>1</v>
      </c>
      <c r="D45" s="46">
        <v>1</v>
      </c>
      <c r="E45" s="84"/>
      <c r="F45" s="150">
        <f>F44</f>
        <v>15</v>
      </c>
      <c r="G45" s="134">
        <f t="shared" si="0"/>
        <v>2.5</v>
      </c>
      <c r="H45" s="134">
        <f t="shared" si="1"/>
        <v>100</v>
      </c>
      <c r="I45" s="134">
        <f t="shared" si="2"/>
        <v>0</v>
      </c>
      <c r="J45" s="134">
        <f t="shared" si="3"/>
        <v>25</v>
      </c>
      <c r="K45" s="134">
        <f t="shared" si="4"/>
        <v>0</v>
      </c>
      <c r="L45" s="134">
        <f t="shared" si="5"/>
        <v>25</v>
      </c>
      <c r="M45" s="134">
        <f t="shared" si="6"/>
        <v>0</v>
      </c>
      <c r="N45" s="135">
        <f t="shared" si="7"/>
        <v>0</v>
      </c>
    </row>
    <row r="46" spans="1:14" x14ac:dyDescent="0.35">
      <c r="A46" s="17"/>
      <c r="C46" s="18"/>
      <c r="F46" s="60"/>
      <c r="G46" s="60"/>
      <c r="H46" s="60"/>
      <c r="I46" s="60"/>
      <c r="J46" s="60"/>
      <c r="K46" s="60"/>
      <c r="L46" s="60"/>
      <c r="M46" s="60"/>
      <c r="N46" s="60"/>
    </row>
    <row r="47" spans="1:14" x14ac:dyDescent="0.35">
      <c r="A47" s="15"/>
      <c r="B47" s="30" t="s">
        <v>25</v>
      </c>
      <c r="C47" s="31">
        <f>SUM(C2:C45)</f>
        <v>38</v>
      </c>
      <c r="D47" s="48">
        <f>SUM(D2:D45)</f>
        <v>38</v>
      </c>
      <c r="F47" s="60"/>
      <c r="G47" s="60"/>
      <c r="H47" s="60"/>
      <c r="I47" s="60"/>
      <c r="J47" s="60"/>
      <c r="K47" s="60"/>
      <c r="L47" s="60"/>
      <c r="M47" s="60"/>
      <c r="N47" s="60">
        <f>SUM(N2:N46)</f>
        <v>0</v>
      </c>
    </row>
    <row r="49" spans="1:7" ht="15" thickBot="1" x14ac:dyDescent="0.4">
      <c r="A49" s="13" t="s">
        <v>93</v>
      </c>
      <c r="B49" s="13"/>
      <c r="C49" s="14"/>
    </row>
    <row r="50" spans="1:7" ht="23.5" x14ac:dyDescent="0.55000000000000004">
      <c r="B50" s="173"/>
      <c r="C50" s="174"/>
      <c r="D50" s="174"/>
      <c r="E50" s="174"/>
      <c r="F50" s="174"/>
      <c r="G50" s="175"/>
    </row>
    <row r="51" spans="1:7" x14ac:dyDescent="0.35">
      <c r="B51" s="176"/>
      <c r="G51" s="177"/>
    </row>
    <row r="52" spans="1:7" x14ac:dyDescent="0.35">
      <c r="B52" s="178"/>
      <c r="G52" s="177"/>
    </row>
    <row r="53" spans="1:7" ht="15" thickBot="1" x14ac:dyDescent="0.4">
      <c r="B53" s="179"/>
      <c r="C53" s="180"/>
      <c r="D53" s="180"/>
      <c r="E53" s="180"/>
      <c r="F53" s="180"/>
      <c r="G53" s="181"/>
    </row>
    <row r="54" spans="1:7" x14ac:dyDescent="0.35">
      <c r="A54" s="13"/>
      <c r="B54" s="13"/>
    </row>
    <row r="55" spans="1:7" x14ac:dyDescent="0.35">
      <c r="A55" s="13"/>
      <c r="B55" s="13"/>
    </row>
    <row r="56" spans="1:7" x14ac:dyDescent="0.35">
      <c r="A56" s="13"/>
      <c r="B56" s="13"/>
    </row>
  </sheetData>
  <mergeCells count="12">
    <mergeCell ref="A36:A45"/>
    <mergeCell ref="A32:A35"/>
    <mergeCell ref="A17:A19"/>
    <mergeCell ref="A20:A22"/>
    <mergeCell ref="A23:A25"/>
    <mergeCell ref="A26:A28"/>
    <mergeCell ref="A29:A31"/>
    <mergeCell ref="A2:A4"/>
    <mergeCell ref="A5:A7"/>
    <mergeCell ref="A8:A10"/>
    <mergeCell ref="A11:A13"/>
    <mergeCell ref="A14:A1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7779-7A2A-4856-9B0D-CEA21D3E4948}">
  <dimension ref="A1:N56"/>
  <sheetViews>
    <sheetView zoomScale="70" zoomScaleNormal="70" workbookViewId="0">
      <selection activeCell="E2" sqref="E2:E45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7" max="7" width="14.6328125" customWidth="1"/>
    <col min="8" max="8" width="9" bestFit="1" customWidth="1"/>
    <col min="9" max="9" width="11.81640625" bestFit="1" customWidth="1"/>
    <col min="10" max="10" width="9" bestFit="1" customWidth="1"/>
    <col min="11" max="11" width="11.36328125" bestFit="1" customWidth="1"/>
    <col min="12" max="12" width="9" bestFit="1" customWidth="1"/>
    <col min="13" max="13" width="11.36328125" bestFit="1" customWidth="1"/>
    <col min="14" max="14" width="12.1796875" bestFit="1" customWidth="1"/>
  </cols>
  <sheetData>
    <row r="1" spans="1:14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142" t="s">
        <v>103</v>
      </c>
      <c r="H1" s="143" t="s">
        <v>100</v>
      </c>
      <c r="I1" s="143" t="s">
        <v>104</v>
      </c>
      <c r="J1" s="143" t="s">
        <v>101</v>
      </c>
      <c r="K1" s="143" t="s">
        <v>104</v>
      </c>
      <c r="L1" s="143" t="s">
        <v>102</v>
      </c>
      <c r="M1" s="143" t="s">
        <v>104</v>
      </c>
      <c r="N1" s="144" t="s">
        <v>25</v>
      </c>
    </row>
    <row r="2" spans="1:14" ht="14" customHeight="1" x14ac:dyDescent="0.35">
      <c r="A2" s="195" t="s">
        <v>86</v>
      </c>
      <c r="B2" s="22" t="s">
        <v>67</v>
      </c>
      <c r="C2" s="35">
        <v>1</v>
      </c>
      <c r="D2" s="44">
        <v>1</v>
      </c>
      <c r="E2" s="82"/>
      <c r="F2" s="107">
        <f>'Component Service Cost'!C21</f>
        <v>8</v>
      </c>
      <c r="G2" s="130">
        <f>F2/6</f>
        <v>1.3333333333333333</v>
      </c>
      <c r="H2" s="130">
        <f>G2*40</f>
        <v>53.333333333333329</v>
      </c>
      <c r="I2" s="130">
        <f>E2*H2</f>
        <v>0</v>
      </c>
      <c r="J2" s="130">
        <f>G2*10</f>
        <v>13.333333333333332</v>
      </c>
      <c r="K2" s="130">
        <f>(E2*1.5)*J2</f>
        <v>0</v>
      </c>
      <c r="L2" s="130">
        <f>G2*10</f>
        <v>13.333333333333332</v>
      </c>
      <c r="M2" s="130">
        <f>(E2*2)*L2</f>
        <v>0</v>
      </c>
      <c r="N2" s="131">
        <f>(I2+K2+M2)*D2</f>
        <v>0</v>
      </c>
    </row>
    <row r="3" spans="1:14" ht="15.65" customHeight="1" x14ac:dyDescent="0.35">
      <c r="A3" s="196"/>
      <c r="B3" s="23" t="s">
        <v>68</v>
      </c>
      <c r="C3" s="36">
        <v>1</v>
      </c>
      <c r="D3" s="45">
        <v>1</v>
      </c>
      <c r="E3" s="83"/>
      <c r="F3" s="108">
        <f>F2</f>
        <v>8</v>
      </c>
      <c r="G3" s="132">
        <f>F3/6</f>
        <v>1.3333333333333333</v>
      </c>
      <c r="H3" s="132">
        <f>G3*40</f>
        <v>53.333333333333329</v>
      </c>
      <c r="I3" s="132">
        <f>E3*H3</f>
        <v>0</v>
      </c>
      <c r="J3" s="132">
        <f>G3*10</f>
        <v>13.333333333333332</v>
      </c>
      <c r="K3" s="132">
        <f>(E3*1.5)*J3</f>
        <v>0</v>
      </c>
      <c r="L3" s="132">
        <f>G3*10</f>
        <v>13.333333333333332</v>
      </c>
      <c r="M3" s="132">
        <f>(E3*2)*L3</f>
        <v>0</v>
      </c>
      <c r="N3" s="133">
        <f>(I3+K3+M3)*D3</f>
        <v>0</v>
      </c>
    </row>
    <row r="4" spans="1:14" ht="14.75" customHeight="1" thickBot="1" x14ac:dyDescent="0.4">
      <c r="A4" s="197"/>
      <c r="B4" s="21" t="s">
        <v>53</v>
      </c>
      <c r="C4" s="37">
        <v>1</v>
      </c>
      <c r="D4" s="46">
        <v>1</v>
      </c>
      <c r="E4" s="84"/>
      <c r="F4" s="108">
        <f>F3</f>
        <v>8</v>
      </c>
      <c r="G4" s="134">
        <f t="shared" ref="G4:G45" si="0">F4/6</f>
        <v>1.3333333333333333</v>
      </c>
      <c r="H4" s="134">
        <f t="shared" ref="H4:H45" si="1">G4*40</f>
        <v>53.333333333333329</v>
      </c>
      <c r="I4" s="134">
        <f t="shared" ref="I4:I45" si="2">E4*H4</f>
        <v>0</v>
      </c>
      <c r="J4" s="134">
        <f t="shared" ref="J4:J45" si="3">G4*10</f>
        <v>13.333333333333332</v>
      </c>
      <c r="K4" s="134">
        <f t="shared" ref="K4:K45" si="4">(E4*1.5)*J4</f>
        <v>0</v>
      </c>
      <c r="L4" s="134">
        <f t="shared" ref="L4:L45" si="5">G4*10</f>
        <v>13.333333333333332</v>
      </c>
      <c r="M4" s="134">
        <f t="shared" ref="M4:M45" si="6">(E4*2)*L4</f>
        <v>0</v>
      </c>
      <c r="N4" s="135">
        <f t="shared" ref="N4:N45" si="7">(I4+K4+M4)*D4</f>
        <v>0</v>
      </c>
    </row>
    <row r="5" spans="1:14" x14ac:dyDescent="0.35">
      <c r="A5" s="207" t="s">
        <v>69</v>
      </c>
      <c r="B5" s="22" t="s">
        <v>67</v>
      </c>
      <c r="C5" s="35">
        <v>1</v>
      </c>
      <c r="D5" s="44">
        <v>1</v>
      </c>
      <c r="E5" s="82"/>
      <c r="F5" s="113">
        <f>F2</f>
        <v>8</v>
      </c>
      <c r="G5" s="130">
        <f t="shared" si="0"/>
        <v>1.3333333333333333</v>
      </c>
      <c r="H5" s="130">
        <f t="shared" si="1"/>
        <v>53.333333333333329</v>
      </c>
      <c r="I5" s="130">
        <f t="shared" si="2"/>
        <v>0</v>
      </c>
      <c r="J5" s="130">
        <f t="shared" si="3"/>
        <v>13.333333333333332</v>
      </c>
      <c r="K5" s="130">
        <f t="shared" si="4"/>
        <v>0</v>
      </c>
      <c r="L5" s="130">
        <f t="shared" si="5"/>
        <v>13.333333333333332</v>
      </c>
      <c r="M5" s="130">
        <f t="shared" si="6"/>
        <v>0</v>
      </c>
      <c r="N5" s="131">
        <f t="shared" si="7"/>
        <v>0</v>
      </c>
    </row>
    <row r="6" spans="1:14" x14ac:dyDescent="0.35">
      <c r="A6" s="196"/>
      <c r="B6" s="23" t="s">
        <v>68</v>
      </c>
      <c r="C6" s="36">
        <v>1</v>
      </c>
      <c r="D6" s="45">
        <v>1</v>
      </c>
      <c r="E6" s="83"/>
      <c r="F6" s="114">
        <f t="shared" ref="F6:F7" si="8">F3</f>
        <v>8</v>
      </c>
      <c r="G6" s="132">
        <f t="shared" si="0"/>
        <v>1.3333333333333333</v>
      </c>
      <c r="H6" s="132">
        <f t="shared" si="1"/>
        <v>53.333333333333329</v>
      </c>
      <c r="I6" s="132">
        <f t="shared" si="2"/>
        <v>0</v>
      </c>
      <c r="J6" s="132">
        <f t="shared" si="3"/>
        <v>13.333333333333332</v>
      </c>
      <c r="K6" s="132">
        <f t="shared" si="4"/>
        <v>0</v>
      </c>
      <c r="L6" s="132">
        <f t="shared" si="5"/>
        <v>13.333333333333332</v>
      </c>
      <c r="M6" s="132">
        <f t="shared" si="6"/>
        <v>0</v>
      </c>
      <c r="N6" s="133">
        <f t="shared" si="7"/>
        <v>0</v>
      </c>
    </row>
    <row r="7" spans="1:14" ht="15" thickBot="1" x14ac:dyDescent="0.4">
      <c r="A7" s="197"/>
      <c r="B7" s="21" t="s">
        <v>53</v>
      </c>
      <c r="C7" s="37">
        <v>1</v>
      </c>
      <c r="D7" s="46">
        <v>1</v>
      </c>
      <c r="E7" s="84"/>
      <c r="F7" s="110">
        <f t="shared" si="8"/>
        <v>8</v>
      </c>
      <c r="G7" s="134">
        <f t="shared" si="0"/>
        <v>1.3333333333333333</v>
      </c>
      <c r="H7" s="134">
        <f t="shared" si="1"/>
        <v>53.333333333333329</v>
      </c>
      <c r="I7" s="134">
        <f t="shared" si="2"/>
        <v>0</v>
      </c>
      <c r="J7" s="134">
        <f t="shared" si="3"/>
        <v>13.333333333333332</v>
      </c>
      <c r="K7" s="134">
        <f t="shared" si="4"/>
        <v>0</v>
      </c>
      <c r="L7" s="134">
        <f t="shared" si="5"/>
        <v>13.333333333333332</v>
      </c>
      <c r="M7" s="134">
        <f t="shared" si="6"/>
        <v>0</v>
      </c>
      <c r="N7" s="135">
        <f t="shared" si="7"/>
        <v>0</v>
      </c>
    </row>
    <row r="8" spans="1:14" x14ac:dyDescent="0.35">
      <c r="A8" s="207" t="s">
        <v>85</v>
      </c>
      <c r="B8" s="22" t="s">
        <v>67</v>
      </c>
      <c r="C8" s="35">
        <v>1</v>
      </c>
      <c r="D8" s="44">
        <v>1</v>
      </c>
      <c r="E8" s="82"/>
      <c r="F8" s="107">
        <f>F5</f>
        <v>8</v>
      </c>
      <c r="G8" s="130">
        <f t="shared" si="0"/>
        <v>1.3333333333333333</v>
      </c>
      <c r="H8" s="130">
        <f t="shared" si="1"/>
        <v>53.333333333333329</v>
      </c>
      <c r="I8" s="130">
        <f t="shared" si="2"/>
        <v>0</v>
      </c>
      <c r="J8" s="130">
        <f t="shared" si="3"/>
        <v>13.333333333333332</v>
      </c>
      <c r="K8" s="130">
        <f t="shared" si="4"/>
        <v>0</v>
      </c>
      <c r="L8" s="130">
        <f t="shared" si="5"/>
        <v>13.333333333333332</v>
      </c>
      <c r="M8" s="130">
        <f t="shared" si="6"/>
        <v>0</v>
      </c>
      <c r="N8" s="131">
        <f t="shared" si="7"/>
        <v>0</v>
      </c>
    </row>
    <row r="9" spans="1:14" x14ac:dyDescent="0.35">
      <c r="A9" s="196"/>
      <c r="B9" s="23" t="s">
        <v>68</v>
      </c>
      <c r="C9" s="36">
        <v>2</v>
      </c>
      <c r="D9" s="45">
        <v>2</v>
      </c>
      <c r="E9" s="83"/>
      <c r="F9" s="108">
        <f>F6</f>
        <v>8</v>
      </c>
      <c r="G9" s="132">
        <f t="shared" si="0"/>
        <v>1.3333333333333333</v>
      </c>
      <c r="H9" s="132">
        <f t="shared" si="1"/>
        <v>53.333333333333329</v>
      </c>
      <c r="I9" s="132">
        <f t="shared" si="2"/>
        <v>0</v>
      </c>
      <c r="J9" s="132">
        <f t="shared" si="3"/>
        <v>13.333333333333332</v>
      </c>
      <c r="K9" s="132">
        <f t="shared" si="4"/>
        <v>0</v>
      </c>
      <c r="L9" s="132">
        <f t="shared" si="5"/>
        <v>13.333333333333332</v>
      </c>
      <c r="M9" s="132">
        <f t="shared" si="6"/>
        <v>0</v>
      </c>
      <c r="N9" s="133">
        <f t="shared" si="7"/>
        <v>0</v>
      </c>
    </row>
    <row r="10" spans="1:14" ht="15" thickBot="1" x14ac:dyDescent="0.4">
      <c r="A10" s="197"/>
      <c r="B10" s="21" t="s">
        <v>53</v>
      </c>
      <c r="C10" s="37">
        <v>2</v>
      </c>
      <c r="D10" s="46">
        <v>2</v>
      </c>
      <c r="E10" s="84"/>
      <c r="F10" s="109">
        <f>F7</f>
        <v>8</v>
      </c>
      <c r="G10" s="134">
        <f t="shared" si="0"/>
        <v>1.3333333333333333</v>
      </c>
      <c r="H10" s="134">
        <f t="shared" si="1"/>
        <v>53.333333333333329</v>
      </c>
      <c r="I10" s="134">
        <f t="shared" si="2"/>
        <v>0</v>
      </c>
      <c r="J10" s="134">
        <f t="shared" si="3"/>
        <v>13.333333333333332</v>
      </c>
      <c r="K10" s="134">
        <f t="shared" si="4"/>
        <v>0</v>
      </c>
      <c r="L10" s="134">
        <f t="shared" si="5"/>
        <v>13.333333333333332</v>
      </c>
      <c r="M10" s="134">
        <f t="shared" si="6"/>
        <v>0</v>
      </c>
      <c r="N10" s="135">
        <f t="shared" si="7"/>
        <v>0</v>
      </c>
    </row>
    <row r="11" spans="1:14" x14ac:dyDescent="0.35">
      <c r="A11" s="195" t="s">
        <v>75</v>
      </c>
      <c r="B11" s="22" t="s">
        <v>67</v>
      </c>
      <c r="C11" s="121"/>
      <c r="D11" s="44"/>
      <c r="E11" s="82"/>
      <c r="F11" s="111">
        <f t="shared" ref="F11:F30" si="9">F8</f>
        <v>8</v>
      </c>
      <c r="G11" s="130">
        <f t="shared" si="0"/>
        <v>1.3333333333333333</v>
      </c>
      <c r="H11" s="130">
        <f t="shared" si="1"/>
        <v>53.333333333333329</v>
      </c>
      <c r="I11" s="130">
        <f t="shared" si="2"/>
        <v>0</v>
      </c>
      <c r="J11" s="130">
        <f t="shared" si="3"/>
        <v>13.333333333333332</v>
      </c>
      <c r="K11" s="130">
        <f t="shared" si="4"/>
        <v>0</v>
      </c>
      <c r="L11" s="130">
        <f t="shared" si="5"/>
        <v>13.333333333333332</v>
      </c>
      <c r="M11" s="130">
        <f t="shared" si="6"/>
        <v>0</v>
      </c>
      <c r="N11" s="131">
        <f t="shared" si="7"/>
        <v>0</v>
      </c>
    </row>
    <row r="12" spans="1:14" x14ac:dyDescent="0.35">
      <c r="A12" s="196"/>
      <c r="B12" s="23" t="s">
        <v>68</v>
      </c>
      <c r="C12" s="120"/>
      <c r="D12" s="45"/>
      <c r="E12" s="83"/>
      <c r="F12" s="114">
        <f t="shared" si="9"/>
        <v>8</v>
      </c>
      <c r="G12" s="132">
        <f t="shared" si="0"/>
        <v>1.3333333333333333</v>
      </c>
      <c r="H12" s="132">
        <f t="shared" si="1"/>
        <v>53.333333333333329</v>
      </c>
      <c r="I12" s="132">
        <f t="shared" si="2"/>
        <v>0</v>
      </c>
      <c r="J12" s="132">
        <f t="shared" si="3"/>
        <v>13.333333333333332</v>
      </c>
      <c r="K12" s="132">
        <f t="shared" si="4"/>
        <v>0</v>
      </c>
      <c r="L12" s="132">
        <f t="shared" si="5"/>
        <v>13.333333333333332</v>
      </c>
      <c r="M12" s="132">
        <f t="shared" si="6"/>
        <v>0</v>
      </c>
      <c r="N12" s="133">
        <f t="shared" si="7"/>
        <v>0</v>
      </c>
    </row>
    <row r="13" spans="1:14" ht="15" thickBot="1" x14ac:dyDescent="0.4">
      <c r="A13" s="197"/>
      <c r="B13" s="21" t="s">
        <v>53</v>
      </c>
      <c r="C13" s="122"/>
      <c r="D13" s="46"/>
      <c r="E13" s="84"/>
      <c r="F13" s="115">
        <f t="shared" si="9"/>
        <v>8</v>
      </c>
      <c r="G13" s="134">
        <f t="shared" si="0"/>
        <v>1.3333333333333333</v>
      </c>
      <c r="H13" s="134">
        <f t="shared" si="1"/>
        <v>53.333333333333329</v>
      </c>
      <c r="I13" s="134">
        <f t="shared" si="2"/>
        <v>0</v>
      </c>
      <c r="J13" s="134">
        <f t="shared" si="3"/>
        <v>13.333333333333332</v>
      </c>
      <c r="K13" s="134">
        <f t="shared" si="4"/>
        <v>0</v>
      </c>
      <c r="L13" s="134">
        <f t="shared" si="5"/>
        <v>13.333333333333332</v>
      </c>
      <c r="M13" s="134">
        <f t="shared" si="6"/>
        <v>0</v>
      </c>
      <c r="N13" s="135">
        <f t="shared" si="7"/>
        <v>0</v>
      </c>
    </row>
    <row r="14" spans="1:14" x14ac:dyDescent="0.35">
      <c r="A14" s="195" t="s">
        <v>74</v>
      </c>
      <c r="B14" s="22" t="s">
        <v>67</v>
      </c>
      <c r="C14" s="35">
        <v>1</v>
      </c>
      <c r="D14" s="44">
        <v>1</v>
      </c>
      <c r="E14" s="82"/>
      <c r="F14" s="111">
        <f t="shared" si="9"/>
        <v>8</v>
      </c>
      <c r="G14" s="130">
        <f t="shared" si="0"/>
        <v>1.3333333333333333</v>
      </c>
      <c r="H14" s="130">
        <f t="shared" si="1"/>
        <v>53.333333333333329</v>
      </c>
      <c r="I14" s="130">
        <f t="shared" si="2"/>
        <v>0</v>
      </c>
      <c r="J14" s="130">
        <f t="shared" si="3"/>
        <v>13.333333333333332</v>
      </c>
      <c r="K14" s="130">
        <f t="shared" si="4"/>
        <v>0</v>
      </c>
      <c r="L14" s="130">
        <f t="shared" si="5"/>
        <v>13.333333333333332</v>
      </c>
      <c r="M14" s="130">
        <f t="shared" si="6"/>
        <v>0</v>
      </c>
      <c r="N14" s="131">
        <f t="shared" si="7"/>
        <v>0</v>
      </c>
    </row>
    <row r="15" spans="1:14" x14ac:dyDescent="0.35">
      <c r="A15" s="196"/>
      <c r="B15" s="23" t="s">
        <v>68</v>
      </c>
      <c r="C15" s="36">
        <v>3</v>
      </c>
      <c r="D15" s="45">
        <v>3</v>
      </c>
      <c r="E15" s="83"/>
      <c r="F15" s="114">
        <f t="shared" si="9"/>
        <v>8</v>
      </c>
      <c r="G15" s="132">
        <f t="shared" si="0"/>
        <v>1.3333333333333333</v>
      </c>
      <c r="H15" s="132">
        <f t="shared" si="1"/>
        <v>53.333333333333329</v>
      </c>
      <c r="I15" s="132">
        <f t="shared" si="2"/>
        <v>0</v>
      </c>
      <c r="J15" s="132">
        <f t="shared" si="3"/>
        <v>13.333333333333332</v>
      </c>
      <c r="K15" s="132">
        <f t="shared" si="4"/>
        <v>0</v>
      </c>
      <c r="L15" s="132">
        <f t="shared" si="5"/>
        <v>13.333333333333332</v>
      </c>
      <c r="M15" s="132">
        <f t="shared" si="6"/>
        <v>0</v>
      </c>
      <c r="N15" s="133">
        <f t="shared" si="7"/>
        <v>0</v>
      </c>
    </row>
    <row r="16" spans="1:14" ht="15" thickBot="1" x14ac:dyDescent="0.4">
      <c r="A16" s="197"/>
      <c r="B16" s="21" t="s">
        <v>53</v>
      </c>
      <c r="C16" s="37">
        <v>2</v>
      </c>
      <c r="D16" s="46">
        <v>2</v>
      </c>
      <c r="E16" s="84"/>
      <c r="F16" s="115">
        <f t="shared" si="9"/>
        <v>8</v>
      </c>
      <c r="G16" s="134">
        <f t="shared" si="0"/>
        <v>1.3333333333333333</v>
      </c>
      <c r="H16" s="134">
        <f t="shared" si="1"/>
        <v>53.333333333333329</v>
      </c>
      <c r="I16" s="134">
        <f t="shared" si="2"/>
        <v>0</v>
      </c>
      <c r="J16" s="134">
        <f t="shared" si="3"/>
        <v>13.333333333333332</v>
      </c>
      <c r="K16" s="134">
        <f t="shared" si="4"/>
        <v>0</v>
      </c>
      <c r="L16" s="134">
        <f t="shared" si="5"/>
        <v>13.333333333333332</v>
      </c>
      <c r="M16" s="134">
        <f t="shared" si="6"/>
        <v>0</v>
      </c>
      <c r="N16" s="135">
        <f t="shared" si="7"/>
        <v>0</v>
      </c>
    </row>
    <row r="17" spans="1:14" x14ac:dyDescent="0.35">
      <c r="A17" s="195" t="s">
        <v>72</v>
      </c>
      <c r="B17" s="22" t="s">
        <v>67</v>
      </c>
      <c r="C17" s="35"/>
      <c r="D17" s="44"/>
      <c r="E17" s="82"/>
      <c r="F17" s="111">
        <f t="shared" si="9"/>
        <v>8</v>
      </c>
      <c r="G17" s="130">
        <f t="shared" si="0"/>
        <v>1.3333333333333333</v>
      </c>
      <c r="H17" s="130">
        <f t="shared" si="1"/>
        <v>53.333333333333329</v>
      </c>
      <c r="I17" s="130">
        <f t="shared" si="2"/>
        <v>0</v>
      </c>
      <c r="J17" s="130">
        <f t="shared" si="3"/>
        <v>13.333333333333332</v>
      </c>
      <c r="K17" s="130">
        <f t="shared" si="4"/>
        <v>0</v>
      </c>
      <c r="L17" s="130">
        <f t="shared" si="5"/>
        <v>13.333333333333332</v>
      </c>
      <c r="M17" s="130">
        <f t="shared" si="6"/>
        <v>0</v>
      </c>
      <c r="N17" s="131">
        <f t="shared" si="7"/>
        <v>0</v>
      </c>
    </row>
    <row r="18" spans="1:14" x14ac:dyDescent="0.35">
      <c r="A18" s="196"/>
      <c r="B18" s="23" t="s">
        <v>68</v>
      </c>
      <c r="C18" s="36"/>
      <c r="D18" s="45"/>
      <c r="E18" s="83"/>
      <c r="F18" s="114">
        <f t="shared" si="9"/>
        <v>8</v>
      </c>
      <c r="G18" s="132">
        <f t="shared" si="0"/>
        <v>1.3333333333333333</v>
      </c>
      <c r="H18" s="132">
        <f t="shared" si="1"/>
        <v>53.333333333333329</v>
      </c>
      <c r="I18" s="132">
        <f t="shared" si="2"/>
        <v>0</v>
      </c>
      <c r="J18" s="132">
        <f t="shared" si="3"/>
        <v>13.333333333333332</v>
      </c>
      <c r="K18" s="132">
        <f t="shared" si="4"/>
        <v>0</v>
      </c>
      <c r="L18" s="132">
        <f t="shared" si="5"/>
        <v>13.333333333333332</v>
      </c>
      <c r="M18" s="132">
        <f t="shared" si="6"/>
        <v>0</v>
      </c>
      <c r="N18" s="133">
        <f t="shared" si="7"/>
        <v>0</v>
      </c>
    </row>
    <row r="19" spans="1:14" ht="15" thickBot="1" x14ac:dyDescent="0.4">
      <c r="A19" s="197"/>
      <c r="B19" s="21" t="s">
        <v>53</v>
      </c>
      <c r="C19" s="37"/>
      <c r="D19" s="46"/>
      <c r="E19" s="84"/>
      <c r="F19" s="115">
        <f t="shared" si="9"/>
        <v>8</v>
      </c>
      <c r="G19" s="134">
        <f t="shared" si="0"/>
        <v>1.3333333333333333</v>
      </c>
      <c r="H19" s="134">
        <f t="shared" si="1"/>
        <v>53.333333333333329</v>
      </c>
      <c r="I19" s="134">
        <f t="shared" si="2"/>
        <v>0</v>
      </c>
      <c r="J19" s="134">
        <f t="shared" si="3"/>
        <v>13.333333333333332</v>
      </c>
      <c r="K19" s="134">
        <f t="shared" si="4"/>
        <v>0</v>
      </c>
      <c r="L19" s="134">
        <f t="shared" si="5"/>
        <v>13.333333333333332</v>
      </c>
      <c r="M19" s="134">
        <f t="shared" si="6"/>
        <v>0</v>
      </c>
      <c r="N19" s="135">
        <f t="shared" si="7"/>
        <v>0</v>
      </c>
    </row>
    <row r="20" spans="1:14" x14ac:dyDescent="0.35">
      <c r="A20" s="204" t="s">
        <v>73</v>
      </c>
      <c r="B20" s="22" t="s">
        <v>67</v>
      </c>
      <c r="C20" s="35">
        <v>1</v>
      </c>
      <c r="D20" s="44">
        <v>1</v>
      </c>
      <c r="E20" s="82"/>
      <c r="F20" s="111">
        <f t="shared" si="9"/>
        <v>8</v>
      </c>
      <c r="G20" s="130">
        <f t="shared" si="0"/>
        <v>1.3333333333333333</v>
      </c>
      <c r="H20" s="130">
        <f t="shared" si="1"/>
        <v>53.333333333333329</v>
      </c>
      <c r="I20" s="130">
        <f t="shared" si="2"/>
        <v>0</v>
      </c>
      <c r="J20" s="130">
        <f t="shared" si="3"/>
        <v>13.333333333333332</v>
      </c>
      <c r="K20" s="130">
        <f t="shared" si="4"/>
        <v>0</v>
      </c>
      <c r="L20" s="130">
        <f t="shared" si="5"/>
        <v>13.333333333333332</v>
      </c>
      <c r="M20" s="130">
        <f t="shared" si="6"/>
        <v>0</v>
      </c>
      <c r="N20" s="131">
        <f t="shared" si="7"/>
        <v>0</v>
      </c>
    </row>
    <row r="21" spans="1:14" x14ac:dyDescent="0.35">
      <c r="A21" s="205"/>
      <c r="B21" s="23" t="s">
        <v>68</v>
      </c>
      <c r="C21" s="36">
        <v>1</v>
      </c>
      <c r="D21" s="45">
        <v>1</v>
      </c>
      <c r="E21" s="83"/>
      <c r="F21" s="114">
        <f t="shared" si="9"/>
        <v>8</v>
      </c>
      <c r="G21" s="132">
        <f t="shared" si="0"/>
        <v>1.3333333333333333</v>
      </c>
      <c r="H21" s="132">
        <f t="shared" si="1"/>
        <v>53.333333333333329</v>
      </c>
      <c r="I21" s="132">
        <f t="shared" si="2"/>
        <v>0</v>
      </c>
      <c r="J21" s="132">
        <f t="shared" si="3"/>
        <v>13.333333333333332</v>
      </c>
      <c r="K21" s="132">
        <f t="shared" si="4"/>
        <v>0</v>
      </c>
      <c r="L21" s="132">
        <f t="shared" si="5"/>
        <v>13.333333333333332</v>
      </c>
      <c r="M21" s="132">
        <f t="shared" si="6"/>
        <v>0</v>
      </c>
      <c r="N21" s="133">
        <f t="shared" si="7"/>
        <v>0</v>
      </c>
    </row>
    <row r="22" spans="1:14" ht="15" thickBot="1" x14ac:dyDescent="0.4">
      <c r="A22" s="206"/>
      <c r="B22" s="21" t="s">
        <v>53</v>
      </c>
      <c r="C22" s="37">
        <v>1</v>
      </c>
      <c r="D22" s="46">
        <v>1</v>
      </c>
      <c r="E22" s="84"/>
      <c r="F22" s="115">
        <f t="shared" si="9"/>
        <v>8</v>
      </c>
      <c r="G22" s="134">
        <f t="shared" si="0"/>
        <v>1.3333333333333333</v>
      </c>
      <c r="H22" s="134">
        <f t="shared" si="1"/>
        <v>53.333333333333329</v>
      </c>
      <c r="I22" s="134">
        <f t="shared" si="2"/>
        <v>0</v>
      </c>
      <c r="J22" s="134">
        <f t="shared" si="3"/>
        <v>13.333333333333332</v>
      </c>
      <c r="K22" s="134">
        <f t="shared" si="4"/>
        <v>0</v>
      </c>
      <c r="L22" s="134">
        <f t="shared" si="5"/>
        <v>13.333333333333332</v>
      </c>
      <c r="M22" s="134">
        <f t="shared" si="6"/>
        <v>0</v>
      </c>
      <c r="N22" s="135">
        <f t="shared" si="7"/>
        <v>0</v>
      </c>
    </row>
    <row r="23" spans="1:14" x14ac:dyDescent="0.35">
      <c r="A23" s="204" t="s">
        <v>70</v>
      </c>
      <c r="B23" s="22" t="s">
        <v>71</v>
      </c>
      <c r="C23" s="35">
        <v>1</v>
      </c>
      <c r="D23" s="44">
        <v>1</v>
      </c>
      <c r="E23" s="85"/>
      <c r="F23" s="111">
        <f t="shared" si="9"/>
        <v>8</v>
      </c>
      <c r="G23" s="136">
        <f t="shared" si="0"/>
        <v>1.3333333333333333</v>
      </c>
      <c r="H23" s="136">
        <f t="shared" si="1"/>
        <v>53.333333333333329</v>
      </c>
      <c r="I23" s="136">
        <f t="shared" si="2"/>
        <v>0</v>
      </c>
      <c r="J23" s="136">
        <f t="shared" si="3"/>
        <v>13.333333333333332</v>
      </c>
      <c r="K23" s="136">
        <f t="shared" si="4"/>
        <v>0</v>
      </c>
      <c r="L23" s="136">
        <f t="shared" si="5"/>
        <v>13.333333333333332</v>
      </c>
      <c r="M23" s="136">
        <f t="shared" si="6"/>
        <v>0</v>
      </c>
      <c r="N23" s="136">
        <f t="shared" si="7"/>
        <v>0</v>
      </c>
    </row>
    <row r="24" spans="1:14" x14ac:dyDescent="0.35">
      <c r="A24" s="205"/>
      <c r="B24" s="119"/>
      <c r="C24" s="120"/>
      <c r="D24" s="45"/>
      <c r="E24" s="83"/>
      <c r="F24" s="114">
        <f t="shared" si="9"/>
        <v>8</v>
      </c>
      <c r="G24" s="132">
        <f t="shared" si="0"/>
        <v>1.3333333333333333</v>
      </c>
      <c r="H24" s="132">
        <f t="shared" si="1"/>
        <v>53.333333333333329</v>
      </c>
      <c r="I24" s="132">
        <f t="shared" si="2"/>
        <v>0</v>
      </c>
      <c r="J24" s="132">
        <f t="shared" si="3"/>
        <v>13.333333333333332</v>
      </c>
      <c r="K24" s="132">
        <f t="shared" si="4"/>
        <v>0</v>
      </c>
      <c r="L24" s="132">
        <f t="shared" si="5"/>
        <v>13.333333333333332</v>
      </c>
      <c r="M24" s="132">
        <f t="shared" si="6"/>
        <v>0</v>
      </c>
      <c r="N24" s="132">
        <f t="shared" si="7"/>
        <v>0</v>
      </c>
    </row>
    <row r="25" spans="1:14" ht="15" thickBot="1" x14ac:dyDescent="0.4">
      <c r="A25" s="206"/>
      <c r="B25" s="21" t="s">
        <v>53</v>
      </c>
      <c r="C25" s="37">
        <v>1</v>
      </c>
      <c r="D25" s="46">
        <v>1</v>
      </c>
      <c r="E25" s="86"/>
      <c r="F25" s="115">
        <f t="shared" si="9"/>
        <v>8</v>
      </c>
      <c r="G25" s="137">
        <f t="shared" si="0"/>
        <v>1.3333333333333333</v>
      </c>
      <c r="H25" s="137">
        <f t="shared" si="1"/>
        <v>53.333333333333329</v>
      </c>
      <c r="I25" s="137">
        <f t="shared" si="2"/>
        <v>0</v>
      </c>
      <c r="J25" s="137">
        <f t="shared" si="3"/>
        <v>13.333333333333332</v>
      </c>
      <c r="K25" s="137">
        <f t="shared" si="4"/>
        <v>0</v>
      </c>
      <c r="L25" s="137">
        <f t="shared" si="5"/>
        <v>13.333333333333332</v>
      </c>
      <c r="M25" s="137">
        <f t="shared" si="6"/>
        <v>0</v>
      </c>
      <c r="N25" s="137">
        <f t="shared" si="7"/>
        <v>0</v>
      </c>
    </row>
    <row r="26" spans="1:14" x14ac:dyDescent="0.35">
      <c r="A26" s="195" t="s">
        <v>87</v>
      </c>
      <c r="B26" s="22" t="s">
        <v>67</v>
      </c>
      <c r="C26" s="121"/>
      <c r="D26" s="44"/>
      <c r="E26" s="82"/>
      <c r="F26" s="111">
        <f t="shared" si="9"/>
        <v>8</v>
      </c>
      <c r="G26" s="130">
        <f t="shared" si="0"/>
        <v>1.3333333333333333</v>
      </c>
      <c r="H26" s="130">
        <f t="shared" si="1"/>
        <v>53.333333333333329</v>
      </c>
      <c r="I26" s="130">
        <f t="shared" si="2"/>
        <v>0</v>
      </c>
      <c r="J26" s="130">
        <f t="shared" si="3"/>
        <v>13.333333333333332</v>
      </c>
      <c r="K26" s="130">
        <f t="shared" si="4"/>
        <v>0</v>
      </c>
      <c r="L26" s="130">
        <f t="shared" si="5"/>
        <v>13.333333333333332</v>
      </c>
      <c r="M26" s="130">
        <f t="shared" si="6"/>
        <v>0</v>
      </c>
      <c r="N26" s="131">
        <f t="shared" si="7"/>
        <v>0</v>
      </c>
    </row>
    <row r="27" spans="1:14" x14ac:dyDescent="0.35">
      <c r="A27" s="196"/>
      <c r="B27" s="23" t="s">
        <v>68</v>
      </c>
      <c r="C27" s="120"/>
      <c r="D27" s="45"/>
      <c r="E27" s="83"/>
      <c r="F27" s="114">
        <f t="shared" si="9"/>
        <v>8</v>
      </c>
      <c r="G27" s="132">
        <f t="shared" si="0"/>
        <v>1.3333333333333333</v>
      </c>
      <c r="H27" s="132">
        <f t="shared" si="1"/>
        <v>53.333333333333329</v>
      </c>
      <c r="I27" s="132">
        <f t="shared" si="2"/>
        <v>0</v>
      </c>
      <c r="J27" s="132">
        <f t="shared" si="3"/>
        <v>13.333333333333332</v>
      </c>
      <c r="K27" s="132">
        <f t="shared" si="4"/>
        <v>0</v>
      </c>
      <c r="L27" s="132">
        <f t="shared" si="5"/>
        <v>13.333333333333332</v>
      </c>
      <c r="M27" s="132">
        <f t="shared" si="6"/>
        <v>0</v>
      </c>
      <c r="N27" s="133">
        <f t="shared" si="7"/>
        <v>0</v>
      </c>
    </row>
    <row r="28" spans="1:14" ht="15" thickBot="1" x14ac:dyDescent="0.4">
      <c r="A28" s="208"/>
      <c r="B28" s="21" t="s">
        <v>53</v>
      </c>
      <c r="C28" s="122"/>
      <c r="D28" s="47"/>
      <c r="E28" s="84"/>
      <c r="F28" s="115">
        <f t="shared" si="9"/>
        <v>8</v>
      </c>
      <c r="G28" s="134">
        <f t="shared" si="0"/>
        <v>1.3333333333333333</v>
      </c>
      <c r="H28" s="134">
        <f t="shared" si="1"/>
        <v>53.333333333333329</v>
      </c>
      <c r="I28" s="134">
        <f t="shared" si="2"/>
        <v>0</v>
      </c>
      <c r="J28" s="134">
        <f t="shared" si="3"/>
        <v>13.333333333333332</v>
      </c>
      <c r="K28" s="134">
        <f t="shared" si="4"/>
        <v>0</v>
      </c>
      <c r="L28" s="134">
        <f t="shared" si="5"/>
        <v>13.333333333333332</v>
      </c>
      <c r="M28" s="134">
        <f t="shared" si="6"/>
        <v>0</v>
      </c>
      <c r="N28" s="135">
        <f t="shared" si="7"/>
        <v>0</v>
      </c>
    </row>
    <row r="29" spans="1:14" x14ac:dyDescent="0.35">
      <c r="A29" s="195" t="s">
        <v>74</v>
      </c>
      <c r="B29" s="19" t="s">
        <v>67</v>
      </c>
      <c r="C29" s="121"/>
      <c r="D29" s="44"/>
      <c r="E29" s="82"/>
      <c r="F29" s="111">
        <f t="shared" si="9"/>
        <v>8</v>
      </c>
      <c r="G29" s="130">
        <f t="shared" si="0"/>
        <v>1.3333333333333333</v>
      </c>
      <c r="H29" s="130">
        <f t="shared" si="1"/>
        <v>53.333333333333329</v>
      </c>
      <c r="I29" s="130">
        <f t="shared" si="2"/>
        <v>0</v>
      </c>
      <c r="J29" s="130">
        <f t="shared" si="3"/>
        <v>13.333333333333332</v>
      </c>
      <c r="K29" s="130">
        <f t="shared" si="4"/>
        <v>0</v>
      </c>
      <c r="L29" s="130">
        <f t="shared" si="5"/>
        <v>13.333333333333332</v>
      </c>
      <c r="M29" s="130">
        <f t="shared" si="6"/>
        <v>0</v>
      </c>
      <c r="N29" s="131">
        <f t="shared" si="7"/>
        <v>0</v>
      </c>
    </row>
    <row r="30" spans="1:14" x14ac:dyDescent="0.35">
      <c r="A30" s="196"/>
      <c r="B30" s="20" t="s">
        <v>68</v>
      </c>
      <c r="C30" s="120"/>
      <c r="D30" s="45"/>
      <c r="E30" s="83"/>
      <c r="F30" s="114">
        <f t="shared" si="9"/>
        <v>8</v>
      </c>
      <c r="G30" s="132">
        <f t="shared" si="0"/>
        <v>1.3333333333333333</v>
      </c>
      <c r="H30" s="132">
        <f t="shared" si="1"/>
        <v>53.333333333333329</v>
      </c>
      <c r="I30" s="132">
        <f t="shared" si="2"/>
        <v>0</v>
      </c>
      <c r="J30" s="132">
        <f t="shared" si="3"/>
        <v>13.333333333333332</v>
      </c>
      <c r="K30" s="132">
        <f t="shared" si="4"/>
        <v>0</v>
      </c>
      <c r="L30" s="132">
        <f t="shared" si="5"/>
        <v>13.333333333333332</v>
      </c>
      <c r="M30" s="132">
        <f t="shared" si="6"/>
        <v>0</v>
      </c>
      <c r="N30" s="133">
        <f t="shared" si="7"/>
        <v>0</v>
      </c>
    </row>
    <row r="31" spans="1:14" ht="15" thickBot="1" x14ac:dyDescent="0.4">
      <c r="A31" s="197"/>
      <c r="B31" s="26" t="s">
        <v>53</v>
      </c>
      <c r="C31" s="122"/>
      <c r="D31" s="46"/>
      <c r="E31" s="84"/>
      <c r="F31" s="115">
        <f>F28</f>
        <v>8</v>
      </c>
      <c r="G31" s="134">
        <f t="shared" si="0"/>
        <v>1.3333333333333333</v>
      </c>
      <c r="H31" s="134">
        <f t="shared" si="1"/>
        <v>53.333333333333329</v>
      </c>
      <c r="I31" s="134">
        <f t="shared" si="2"/>
        <v>0</v>
      </c>
      <c r="J31" s="134">
        <f t="shared" si="3"/>
        <v>13.333333333333332</v>
      </c>
      <c r="K31" s="134">
        <f t="shared" si="4"/>
        <v>0</v>
      </c>
      <c r="L31" s="134">
        <f t="shared" si="5"/>
        <v>13.333333333333332</v>
      </c>
      <c r="M31" s="134">
        <f t="shared" si="6"/>
        <v>0</v>
      </c>
      <c r="N31" s="135">
        <f t="shared" si="7"/>
        <v>0</v>
      </c>
    </row>
    <row r="32" spans="1:14" ht="15" customHeight="1" x14ac:dyDescent="0.35">
      <c r="A32" s="201" t="s">
        <v>105</v>
      </c>
      <c r="B32" s="98" t="s">
        <v>107</v>
      </c>
      <c r="C32" s="123"/>
      <c r="D32" s="99"/>
      <c r="E32" s="94"/>
      <c r="F32" s="113">
        <f>F31</f>
        <v>8</v>
      </c>
      <c r="G32" s="130">
        <f t="shared" si="0"/>
        <v>1.3333333333333333</v>
      </c>
      <c r="H32" s="130">
        <f t="shared" si="1"/>
        <v>53.333333333333329</v>
      </c>
      <c r="I32" s="130">
        <f t="shared" si="2"/>
        <v>0</v>
      </c>
      <c r="J32" s="130">
        <f t="shared" si="3"/>
        <v>13.333333333333332</v>
      </c>
      <c r="K32" s="130">
        <f t="shared" si="4"/>
        <v>0</v>
      </c>
      <c r="L32" s="130">
        <f t="shared" si="5"/>
        <v>13.333333333333332</v>
      </c>
      <c r="M32" s="130">
        <f t="shared" si="6"/>
        <v>0</v>
      </c>
      <c r="N32" s="138">
        <f t="shared" si="7"/>
        <v>0</v>
      </c>
    </row>
    <row r="33" spans="1:14" x14ac:dyDescent="0.35">
      <c r="A33" s="202"/>
      <c r="B33" s="100" t="s">
        <v>108</v>
      </c>
      <c r="C33" s="124"/>
      <c r="D33" s="101"/>
      <c r="E33" s="95"/>
      <c r="F33" s="114">
        <f>F32</f>
        <v>8</v>
      </c>
      <c r="G33" s="132">
        <f t="shared" si="0"/>
        <v>1.3333333333333333</v>
      </c>
      <c r="H33" s="132">
        <f t="shared" si="1"/>
        <v>53.333333333333329</v>
      </c>
      <c r="I33" s="132">
        <f t="shared" si="2"/>
        <v>0</v>
      </c>
      <c r="J33" s="132">
        <f t="shared" si="3"/>
        <v>13.333333333333332</v>
      </c>
      <c r="K33" s="132">
        <f t="shared" si="4"/>
        <v>0</v>
      </c>
      <c r="L33" s="132">
        <f t="shared" si="5"/>
        <v>13.333333333333332</v>
      </c>
      <c r="M33" s="132">
        <f t="shared" si="6"/>
        <v>0</v>
      </c>
      <c r="N33" s="133">
        <f t="shared" si="7"/>
        <v>0</v>
      </c>
    </row>
    <row r="34" spans="1:14" x14ac:dyDescent="0.35">
      <c r="A34" s="202"/>
      <c r="B34" s="100" t="s">
        <v>106</v>
      </c>
      <c r="C34" s="124"/>
      <c r="D34" s="101"/>
      <c r="E34" s="83"/>
      <c r="F34" s="110">
        <f>F33</f>
        <v>8</v>
      </c>
      <c r="G34" s="132">
        <f t="shared" si="0"/>
        <v>1.3333333333333333</v>
      </c>
      <c r="H34" s="132">
        <f t="shared" si="1"/>
        <v>53.333333333333329</v>
      </c>
      <c r="I34" s="132">
        <f t="shared" si="2"/>
        <v>0</v>
      </c>
      <c r="J34" s="132">
        <f t="shared" si="3"/>
        <v>13.333333333333332</v>
      </c>
      <c r="K34" s="132">
        <f t="shared" si="4"/>
        <v>0</v>
      </c>
      <c r="L34" s="132">
        <f t="shared" si="5"/>
        <v>13.333333333333332</v>
      </c>
      <c r="M34" s="132">
        <f t="shared" si="6"/>
        <v>0</v>
      </c>
      <c r="N34" s="139">
        <f t="shared" si="7"/>
        <v>0</v>
      </c>
    </row>
    <row r="35" spans="1:14" ht="15" thickBot="1" x14ac:dyDescent="0.4">
      <c r="A35" s="203"/>
      <c r="B35" s="102" t="s">
        <v>109</v>
      </c>
      <c r="C35" s="125"/>
      <c r="D35" s="103"/>
      <c r="E35" s="97"/>
      <c r="F35" s="110">
        <f>F34</f>
        <v>8</v>
      </c>
      <c r="G35" s="140">
        <f t="shared" si="0"/>
        <v>1.3333333333333333</v>
      </c>
      <c r="H35" s="140">
        <f>G35*40</f>
        <v>53.333333333333329</v>
      </c>
      <c r="I35" s="140">
        <f t="shared" si="2"/>
        <v>0</v>
      </c>
      <c r="J35" s="140">
        <f t="shared" si="3"/>
        <v>13.333333333333332</v>
      </c>
      <c r="K35" s="140">
        <f t="shared" si="4"/>
        <v>0</v>
      </c>
      <c r="L35" s="140">
        <f t="shared" si="5"/>
        <v>13.333333333333332</v>
      </c>
      <c r="M35" s="140">
        <f t="shared" si="6"/>
        <v>0</v>
      </c>
      <c r="N35" s="141">
        <f t="shared" si="7"/>
        <v>0</v>
      </c>
    </row>
    <row r="36" spans="1:14" x14ac:dyDescent="0.35">
      <c r="A36" s="198" t="s">
        <v>76</v>
      </c>
      <c r="B36" s="27" t="s">
        <v>77</v>
      </c>
      <c r="C36" s="35">
        <v>1</v>
      </c>
      <c r="D36" s="44">
        <v>1</v>
      </c>
      <c r="E36" s="82"/>
      <c r="F36" s="107">
        <f>F31</f>
        <v>8</v>
      </c>
      <c r="G36" s="130">
        <f t="shared" si="0"/>
        <v>1.3333333333333333</v>
      </c>
      <c r="H36" s="130">
        <f t="shared" si="1"/>
        <v>53.333333333333329</v>
      </c>
      <c r="I36" s="130">
        <f t="shared" si="2"/>
        <v>0</v>
      </c>
      <c r="J36" s="130">
        <f t="shared" si="3"/>
        <v>13.333333333333332</v>
      </c>
      <c r="K36" s="130">
        <f t="shared" si="4"/>
        <v>0</v>
      </c>
      <c r="L36" s="130">
        <f t="shared" si="5"/>
        <v>13.333333333333332</v>
      </c>
      <c r="M36" s="130">
        <f t="shared" si="6"/>
        <v>0</v>
      </c>
      <c r="N36" s="131">
        <f t="shared" si="7"/>
        <v>0</v>
      </c>
    </row>
    <row r="37" spans="1:14" x14ac:dyDescent="0.35">
      <c r="A37" s="199"/>
      <c r="B37" s="12" t="s">
        <v>78</v>
      </c>
      <c r="C37" s="36"/>
      <c r="D37" s="45"/>
      <c r="E37" s="83"/>
      <c r="F37" s="108">
        <f>F36</f>
        <v>8</v>
      </c>
      <c r="G37" s="132">
        <f t="shared" si="0"/>
        <v>1.3333333333333333</v>
      </c>
      <c r="H37" s="132">
        <f t="shared" si="1"/>
        <v>53.333333333333329</v>
      </c>
      <c r="I37" s="132">
        <f t="shared" si="2"/>
        <v>0</v>
      </c>
      <c r="J37" s="132">
        <f t="shared" si="3"/>
        <v>13.333333333333332</v>
      </c>
      <c r="K37" s="132">
        <f t="shared" si="4"/>
        <v>0</v>
      </c>
      <c r="L37" s="132">
        <f t="shared" si="5"/>
        <v>13.333333333333332</v>
      </c>
      <c r="M37" s="132">
        <f t="shared" si="6"/>
        <v>0</v>
      </c>
      <c r="N37" s="133">
        <f t="shared" si="7"/>
        <v>0</v>
      </c>
    </row>
    <row r="38" spans="1:14" x14ac:dyDescent="0.35">
      <c r="A38" s="199"/>
      <c r="B38" s="12" t="s">
        <v>79</v>
      </c>
      <c r="C38" s="36">
        <v>1</v>
      </c>
      <c r="D38" s="45">
        <v>1</v>
      </c>
      <c r="E38" s="83"/>
      <c r="F38" s="108">
        <f t="shared" ref="F38:F44" si="10">F37</f>
        <v>8</v>
      </c>
      <c r="G38" s="132">
        <f t="shared" si="0"/>
        <v>1.3333333333333333</v>
      </c>
      <c r="H38" s="132">
        <f t="shared" si="1"/>
        <v>53.333333333333329</v>
      </c>
      <c r="I38" s="132">
        <f t="shared" si="2"/>
        <v>0</v>
      </c>
      <c r="J38" s="132">
        <f t="shared" si="3"/>
        <v>13.333333333333332</v>
      </c>
      <c r="K38" s="132">
        <f t="shared" si="4"/>
        <v>0</v>
      </c>
      <c r="L38" s="132">
        <f t="shared" si="5"/>
        <v>13.333333333333332</v>
      </c>
      <c r="M38" s="132">
        <f t="shared" si="6"/>
        <v>0</v>
      </c>
      <c r="N38" s="133">
        <f t="shared" si="7"/>
        <v>0</v>
      </c>
    </row>
    <row r="39" spans="1:14" x14ac:dyDescent="0.35">
      <c r="A39" s="199"/>
      <c r="B39" s="12" t="s">
        <v>80</v>
      </c>
      <c r="C39" s="36"/>
      <c r="D39" s="45"/>
      <c r="E39" s="83"/>
      <c r="F39" s="108">
        <f t="shared" si="10"/>
        <v>8</v>
      </c>
      <c r="G39" s="132">
        <f t="shared" si="0"/>
        <v>1.3333333333333333</v>
      </c>
      <c r="H39" s="132">
        <f t="shared" si="1"/>
        <v>53.333333333333329</v>
      </c>
      <c r="I39" s="132">
        <f t="shared" si="2"/>
        <v>0</v>
      </c>
      <c r="J39" s="132">
        <f t="shared" si="3"/>
        <v>13.333333333333332</v>
      </c>
      <c r="K39" s="132">
        <f t="shared" si="4"/>
        <v>0</v>
      </c>
      <c r="L39" s="132">
        <f t="shared" si="5"/>
        <v>13.333333333333332</v>
      </c>
      <c r="M39" s="132">
        <f t="shared" si="6"/>
        <v>0</v>
      </c>
      <c r="N39" s="133">
        <f t="shared" si="7"/>
        <v>0</v>
      </c>
    </row>
    <row r="40" spans="1:14" x14ac:dyDescent="0.35">
      <c r="A40" s="199"/>
      <c r="B40" s="12" t="s">
        <v>81</v>
      </c>
      <c r="C40" s="36">
        <v>1</v>
      </c>
      <c r="D40" s="45">
        <v>1</v>
      </c>
      <c r="E40" s="83"/>
      <c r="F40" s="108">
        <f t="shared" si="10"/>
        <v>8</v>
      </c>
      <c r="G40" s="132">
        <f t="shared" si="0"/>
        <v>1.3333333333333333</v>
      </c>
      <c r="H40" s="132">
        <f t="shared" si="1"/>
        <v>53.333333333333329</v>
      </c>
      <c r="I40" s="132">
        <f t="shared" si="2"/>
        <v>0</v>
      </c>
      <c r="J40" s="132">
        <f t="shared" si="3"/>
        <v>13.333333333333332</v>
      </c>
      <c r="K40" s="132">
        <f t="shared" si="4"/>
        <v>0</v>
      </c>
      <c r="L40" s="132">
        <f t="shared" si="5"/>
        <v>13.333333333333332</v>
      </c>
      <c r="M40" s="132">
        <f t="shared" si="6"/>
        <v>0</v>
      </c>
      <c r="N40" s="133">
        <f t="shared" si="7"/>
        <v>0</v>
      </c>
    </row>
    <row r="41" spans="1:14" x14ac:dyDescent="0.35">
      <c r="A41" s="199"/>
      <c r="B41" s="12" t="s">
        <v>52</v>
      </c>
      <c r="C41" s="36">
        <v>1</v>
      </c>
      <c r="D41" s="45">
        <v>1</v>
      </c>
      <c r="E41" s="83"/>
      <c r="F41" s="108">
        <f t="shared" si="10"/>
        <v>8</v>
      </c>
      <c r="G41" s="132">
        <f t="shared" si="0"/>
        <v>1.3333333333333333</v>
      </c>
      <c r="H41" s="132">
        <f t="shared" si="1"/>
        <v>53.333333333333329</v>
      </c>
      <c r="I41" s="132">
        <f t="shared" si="2"/>
        <v>0</v>
      </c>
      <c r="J41" s="132">
        <f t="shared" si="3"/>
        <v>13.333333333333332</v>
      </c>
      <c r="K41" s="132">
        <f t="shared" si="4"/>
        <v>0</v>
      </c>
      <c r="L41" s="132">
        <f t="shared" si="5"/>
        <v>13.333333333333332</v>
      </c>
      <c r="M41" s="132">
        <f t="shared" si="6"/>
        <v>0</v>
      </c>
      <c r="N41" s="133">
        <f t="shared" si="7"/>
        <v>0</v>
      </c>
    </row>
    <row r="42" spans="1:14" x14ac:dyDescent="0.35">
      <c r="A42" s="199"/>
      <c r="B42" s="12" t="s">
        <v>50</v>
      </c>
      <c r="C42" s="36">
        <v>1</v>
      </c>
      <c r="D42" s="45">
        <v>1</v>
      </c>
      <c r="E42" s="83"/>
      <c r="F42" s="108">
        <f t="shared" si="10"/>
        <v>8</v>
      </c>
      <c r="G42" s="132">
        <f t="shared" si="0"/>
        <v>1.3333333333333333</v>
      </c>
      <c r="H42" s="132">
        <f t="shared" si="1"/>
        <v>53.333333333333329</v>
      </c>
      <c r="I42" s="132">
        <f t="shared" si="2"/>
        <v>0</v>
      </c>
      <c r="J42" s="132">
        <f t="shared" si="3"/>
        <v>13.333333333333332</v>
      </c>
      <c r="K42" s="132">
        <f t="shared" si="4"/>
        <v>0</v>
      </c>
      <c r="L42" s="132">
        <f t="shared" si="5"/>
        <v>13.333333333333332</v>
      </c>
      <c r="M42" s="132">
        <f t="shared" si="6"/>
        <v>0</v>
      </c>
      <c r="N42" s="133">
        <f t="shared" si="7"/>
        <v>0</v>
      </c>
    </row>
    <row r="43" spans="1:14" x14ac:dyDescent="0.35">
      <c r="A43" s="199"/>
      <c r="B43" s="12" t="s">
        <v>82</v>
      </c>
      <c r="C43" s="36">
        <v>1</v>
      </c>
      <c r="D43" s="45">
        <v>1</v>
      </c>
      <c r="E43" s="83"/>
      <c r="F43" s="108">
        <f t="shared" si="10"/>
        <v>8</v>
      </c>
      <c r="G43" s="132">
        <f t="shared" si="0"/>
        <v>1.3333333333333333</v>
      </c>
      <c r="H43" s="132">
        <f t="shared" si="1"/>
        <v>53.333333333333329</v>
      </c>
      <c r="I43" s="132">
        <f t="shared" si="2"/>
        <v>0</v>
      </c>
      <c r="J43" s="132">
        <f t="shared" si="3"/>
        <v>13.333333333333332</v>
      </c>
      <c r="K43" s="132">
        <f t="shared" si="4"/>
        <v>0</v>
      </c>
      <c r="L43" s="132">
        <f t="shared" si="5"/>
        <v>13.333333333333332</v>
      </c>
      <c r="M43" s="132">
        <f t="shared" si="6"/>
        <v>0</v>
      </c>
      <c r="N43" s="133">
        <f t="shared" si="7"/>
        <v>0</v>
      </c>
    </row>
    <row r="44" spans="1:14" x14ac:dyDescent="0.35">
      <c r="A44" s="199"/>
      <c r="B44" s="12" t="s">
        <v>83</v>
      </c>
      <c r="C44" s="36"/>
      <c r="D44" s="45"/>
      <c r="E44" s="83"/>
      <c r="F44" s="108">
        <f t="shared" si="10"/>
        <v>8</v>
      </c>
      <c r="G44" s="132">
        <f t="shared" si="0"/>
        <v>1.3333333333333333</v>
      </c>
      <c r="H44" s="132">
        <f t="shared" si="1"/>
        <v>53.333333333333329</v>
      </c>
      <c r="I44" s="132">
        <f t="shared" si="2"/>
        <v>0</v>
      </c>
      <c r="J44" s="132">
        <f t="shared" si="3"/>
        <v>13.333333333333332</v>
      </c>
      <c r="K44" s="132">
        <f t="shared" si="4"/>
        <v>0</v>
      </c>
      <c r="L44" s="132">
        <f t="shared" si="5"/>
        <v>13.333333333333332</v>
      </c>
      <c r="M44" s="132">
        <f t="shared" si="6"/>
        <v>0</v>
      </c>
      <c r="N44" s="133">
        <f t="shared" si="7"/>
        <v>0</v>
      </c>
    </row>
    <row r="45" spans="1:14" ht="15" thickBot="1" x14ac:dyDescent="0.4">
      <c r="A45" s="200"/>
      <c r="B45" s="28" t="s">
        <v>84</v>
      </c>
      <c r="C45" s="37">
        <v>1</v>
      </c>
      <c r="D45" s="46">
        <v>1</v>
      </c>
      <c r="E45" s="84"/>
      <c r="F45" s="109">
        <f>F44</f>
        <v>8</v>
      </c>
      <c r="G45" s="134">
        <f t="shared" si="0"/>
        <v>1.3333333333333333</v>
      </c>
      <c r="H45" s="134">
        <f t="shared" si="1"/>
        <v>53.333333333333329</v>
      </c>
      <c r="I45" s="134">
        <f t="shared" si="2"/>
        <v>0</v>
      </c>
      <c r="J45" s="134">
        <f t="shared" si="3"/>
        <v>13.333333333333332</v>
      </c>
      <c r="K45" s="134">
        <f t="shared" si="4"/>
        <v>0</v>
      </c>
      <c r="L45" s="134">
        <f t="shared" si="5"/>
        <v>13.333333333333332</v>
      </c>
      <c r="M45" s="134">
        <f t="shared" si="6"/>
        <v>0</v>
      </c>
      <c r="N45" s="135">
        <f t="shared" si="7"/>
        <v>0</v>
      </c>
    </row>
    <row r="46" spans="1:14" x14ac:dyDescent="0.35">
      <c r="A46" s="17"/>
      <c r="C46" s="18"/>
      <c r="G46" s="60"/>
      <c r="H46" s="60"/>
      <c r="I46" s="60"/>
      <c r="J46" s="60"/>
      <c r="K46" s="60"/>
      <c r="L46" s="60"/>
      <c r="M46" s="60"/>
      <c r="N46" s="60"/>
    </row>
    <row r="47" spans="1:14" x14ac:dyDescent="0.35">
      <c r="A47" s="15"/>
      <c r="B47" s="30" t="s">
        <v>25</v>
      </c>
      <c r="C47" s="31">
        <f>SUM(C2:C45)</f>
        <v>29</v>
      </c>
      <c r="D47" s="48">
        <f>SUM(D2:D45)</f>
        <v>29</v>
      </c>
      <c r="G47" s="60"/>
      <c r="H47" s="60"/>
      <c r="I47" s="60"/>
      <c r="J47" s="60"/>
      <c r="K47" s="60"/>
      <c r="L47" s="60"/>
      <c r="M47" s="60"/>
      <c r="N47" s="60">
        <f>SUM(N2:N46)</f>
        <v>0</v>
      </c>
    </row>
    <row r="49" spans="1:7" ht="15" thickBot="1" x14ac:dyDescent="0.4">
      <c r="A49" s="13" t="s">
        <v>93</v>
      </c>
      <c r="B49" s="13"/>
      <c r="C49" s="14"/>
    </row>
    <row r="50" spans="1:7" ht="23.5" x14ac:dyDescent="0.55000000000000004">
      <c r="B50" s="173"/>
      <c r="C50" s="174"/>
      <c r="D50" s="174"/>
      <c r="E50" s="174"/>
      <c r="F50" s="174"/>
      <c r="G50" s="175"/>
    </row>
    <row r="51" spans="1:7" x14ac:dyDescent="0.35">
      <c r="B51" s="176"/>
      <c r="G51" s="177"/>
    </row>
    <row r="52" spans="1:7" x14ac:dyDescent="0.35">
      <c r="B52" s="178"/>
      <c r="G52" s="177"/>
    </row>
    <row r="53" spans="1:7" ht="15" thickBot="1" x14ac:dyDescent="0.4">
      <c r="B53" s="179"/>
      <c r="C53" s="180"/>
      <c r="D53" s="180"/>
      <c r="E53" s="180"/>
      <c r="F53" s="180"/>
      <c r="G53" s="181"/>
    </row>
    <row r="54" spans="1:7" x14ac:dyDescent="0.35">
      <c r="A54" s="13"/>
      <c r="B54" s="13"/>
    </row>
    <row r="55" spans="1:7" x14ac:dyDescent="0.35">
      <c r="A55" s="13"/>
      <c r="B55" s="13"/>
    </row>
    <row r="56" spans="1:7" x14ac:dyDescent="0.35">
      <c r="A56" s="13"/>
      <c r="B56" s="13"/>
    </row>
  </sheetData>
  <mergeCells count="12">
    <mergeCell ref="A36:A45"/>
    <mergeCell ref="A32:A35"/>
    <mergeCell ref="A17:A19"/>
    <mergeCell ref="A20:A22"/>
    <mergeCell ref="A23:A25"/>
    <mergeCell ref="A26:A28"/>
    <mergeCell ref="A29:A31"/>
    <mergeCell ref="A2:A4"/>
    <mergeCell ref="A5:A7"/>
    <mergeCell ref="A8:A10"/>
    <mergeCell ref="A11:A13"/>
    <mergeCell ref="A14:A1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5A996-D802-4688-A9DB-A3863878BE77}">
  <dimension ref="A1:N56"/>
  <sheetViews>
    <sheetView zoomScale="70" zoomScaleNormal="70" workbookViewId="0">
      <selection activeCell="E2" sqref="E2:E45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7" max="7" width="14.6328125" customWidth="1"/>
    <col min="8" max="8" width="9" bestFit="1" customWidth="1"/>
    <col min="9" max="9" width="11.81640625" bestFit="1" customWidth="1"/>
    <col min="10" max="10" width="9" bestFit="1" customWidth="1"/>
    <col min="11" max="11" width="11.36328125" bestFit="1" customWidth="1"/>
    <col min="12" max="12" width="9" bestFit="1" customWidth="1"/>
    <col min="13" max="13" width="11.36328125" bestFit="1" customWidth="1"/>
    <col min="14" max="14" width="11.81640625" bestFit="1" customWidth="1"/>
  </cols>
  <sheetData>
    <row r="1" spans="1:14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79" t="s">
        <v>103</v>
      </c>
      <c r="H1" s="80" t="s">
        <v>100</v>
      </c>
      <c r="I1" s="80" t="s">
        <v>104</v>
      </c>
      <c r="J1" s="80" t="s">
        <v>101</v>
      </c>
      <c r="K1" s="80" t="s">
        <v>104</v>
      </c>
      <c r="L1" s="80" t="s">
        <v>102</v>
      </c>
      <c r="M1" s="80" t="s">
        <v>104</v>
      </c>
      <c r="N1" s="81" t="s">
        <v>25</v>
      </c>
    </row>
    <row r="2" spans="1:14" ht="14" customHeight="1" x14ac:dyDescent="0.35">
      <c r="A2" s="195" t="s">
        <v>86</v>
      </c>
      <c r="B2" s="22" t="s">
        <v>67</v>
      </c>
      <c r="C2" s="121"/>
      <c r="D2" s="44"/>
      <c r="E2" s="82"/>
      <c r="F2" s="107">
        <f>'Component Service Cost'!C22</f>
        <v>10</v>
      </c>
      <c r="G2" s="130">
        <f>F2/6</f>
        <v>1.6666666666666667</v>
      </c>
      <c r="H2" s="130">
        <f>G2*40</f>
        <v>66.666666666666671</v>
      </c>
      <c r="I2" s="130">
        <f>E2*H2</f>
        <v>0</v>
      </c>
      <c r="J2" s="130">
        <f>G2*10</f>
        <v>16.666666666666668</v>
      </c>
      <c r="K2" s="130">
        <f>(E2*1.5)*J2</f>
        <v>0</v>
      </c>
      <c r="L2" s="130">
        <f>G2*10</f>
        <v>16.666666666666668</v>
      </c>
      <c r="M2" s="130">
        <f>(E2*2)*L2</f>
        <v>0</v>
      </c>
      <c r="N2" s="131">
        <f>(I2+K2+M2)*D2</f>
        <v>0</v>
      </c>
    </row>
    <row r="3" spans="1:14" ht="15.65" customHeight="1" x14ac:dyDescent="0.35">
      <c r="A3" s="196"/>
      <c r="B3" s="23" t="s">
        <v>68</v>
      </c>
      <c r="C3" s="120"/>
      <c r="D3" s="45"/>
      <c r="E3" s="83"/>
      <c r="F3" s="108">
        <f>F2</f>
        <v>10</v>
      </c>
      <c r="G3" s="132">
        <f>F3/6</f>
        <v>1.6666666666666667</v>
      </c>
      <c r="H3" s="132">
        <f>G3*40</f>
        <v>66.666666666666671</v>
      </c>
      <c r="I3" s="132">
        <f>E3*H3</f>
        <v>0</v>
      </c>
      <c r="J3" s="132">
        <f>G3*10</f>
        <v>16.666666666666668</v>
      </c>
      <c r="K3" s="132">
        <f>(E3*1.5)*J3</f>
        <v>0</v>
      </c>
      <c r="L3" s="132">
        <f>G3*10</f>
        <v>16.666666666666668</v>
      </c>
      <c r="M3" s="132">
        <f>(E3*2)*L3</f>
        <v>0</v>
      </c>
      <c r="N3" s="133">
        <f>(I3+K3+M3)*D3</f>
        <v>0</v>
      </c>
    </row>
    <row r="4" spans="1:14" ht="14.75" customHeight="1" thickBot="1" x14ac:dyDescent="0.4">
      <c r="A4" s="197"/>
      <c r="B4" s="21" t="s">
        <v>53</v>
      </c>
      <c r="C4" s="122"/>
      <c r="D4" s="46"/>
      <c r="E4" s="84"/>
      <c r="F4" s="108">
        <f>F3</f>
        <v>10</v>
      </c>
      <c r="G4" s="134">
        <f t="shared" ref="G4:G45" si="0">F4/6</f>
        <v>1.6666666666666667</v>
      </c>
      <c r="H4" s="134">
        <f t="shared" ref="H4:H45" si="1">G4*40</f>
        <v>66.666666666666671</v>
      </c>
      <c r="I4" s="134">
        <f t="shared" ref="I4:I45" si="2">E4*H4</f>
        <v>0</v>
      </c>
      <c r="J4" s="134">
        <f t="shared" ref="J4:J45" si="3">G4*10</f>
        <v>16.666666666666668</v>
      </c>
      <c r="K4" s="134">
        <f t="shared" ref="K4:K45" si="4">(E4*1.5)*J4</f>
        <v>0</v>
      </c>
      <c r="L4" s="134">
        <f t="shared" ref="L4:L45" si="5">G4*10</f>
        <v>16.666666666666668</v>
      </c>
      <c r="M4" s="134">
        <f t="shared" ref="M4:M45" si="6">(E4*2)*L4</f>
        <v>0</v>
      </c>
      <c r="N4" s="135">
        <f t="shared" ref="N4:N45" si="7">(I4+K4+M4)*D4</f>
        <v>0</v>
      </c>
    </row>
    <row r="5" spans="1:14" x14ac:dyDescent="0.35">
      <c r="A5" s="207" t="s">
        <v>69</v>
      </c>
      <c r="B5" s="22" t="s">
        <v>67</v>
      </c>
      <c r="C5" s="121"/>
      <c r="D5" s="44"/>
      <c r="E5" s="82"/>
      <c r="F5" s="113">
        <f>F2</f>
        <v>10</v>
      </c>
      <c r="G5" s="130">
        <f t="shared" si="0"/>
        <v>1.6666666666666667</v>
      </c>
      <c r="H5" s="130">
        <f t="shared" si="1"/>
        <v>66.666666666666671</v>
      </c>
      <c r="I5" s="130">
        <f t="shared" si="2"/>
        <v>0</v>
      </c>
      <c r="J5" s="130">
        <f t="shared" si="3"/>
        <v>16.666666666666668</v>
      </c>
      <c r="K5" s="130">
        <f t="shared" si="4"/>
        <v>0</v>
      </c>
      <c r="L5" s="130">
        <f t="shared" si="5"/>
        <v>16.666666666666668</v>
      </c>
      <c r="M5" s="130">
        <f t="shared" si="6"/>
        <v>0</v>
      </c>
      <c r="N5" s="131">
        <f t="shared" si="7"/>
        <v>0</v>
      </c>
    </row>
    <row r="6" spans="1:14" x14ac:dyDescent="0.35">
      <c r="A6" s="196"/>
      <c r="B6" s="23" t="s">
        <v>68</v>
      </c>
      <c r="C6" s="41">
        <v>1</v>
      </c>
      <c r="D6" s="45">
        <v>1</v>
      </c>
      <c r="E6" s="83"/>
      <c r="F6" s="114">
        <f t="shared" ref="F6:F7" si="8">F3</f>
        <v>10</v>
      </c>
      <c r="G6" s="132">
        <f t="shared" si="0"/>
        <v>1.6666666666666667</v>
      </c>
      <c r="H6" s="132">
        <f t="shared" si="1"/>
        <v>66.666666666666671</v>
      </c>
      <c r="I6" s="132">
        <f t="shared" si="2"/>
        <v>0</v>
      </c>
      <c r="J6" s="132">
        <f t="shared" si="3"/>
        <v>16.666666666666668</v>
      </c>
      <c r="K6" s="132">
        <f t="shared" si="4"/>
        <v>0</v>
      </c>
      <c r="L6" s="132">
        <f t="shared" si="5"/>
        <v>16.666666666666668</v>
      </c>
      <c r="M6" s="132">
        <f t="shared" si="6"/>
        <v>0</v>
      </c>
      <c r="N6" s="133">
        <f t="shared" si="7"/>
        <v>0</v>
      </c>
    </row>
    <row r="7" spans="1:14" ht="15" thickBot="1" x14ac:dyDescent="0.4">
      <c r="A7" s="197"/>
      <c r="B7" s="21" t="s">
        <v>53</v>
      </c>
      <c r="C7" s="122"/>
      <c r="D7" s="46"/>
      <c r="E7" s="84"/>
      <c r="F7" s="110">
        <f t="shared" si="8"/>
        <v>10</v>
      </c>
      <c r="G7" s="134">
        <f t="shared" si="0"/>
        <v>1.6666666666666667</v>
      </c>
      <c r="H7" s="134">
        <f t="shared" si="1"/>
        <v>66.666666666666671</v>
      </c>
      <c r="I7" s="134">
        <f t="shared" si="2"/>
        <v>0</v>
      </c>
      <c r="J7" s="134">
        <f t="shared" si="3"/>
        <v>16.666666666666668</v>
      </c>
      <c r="K7" s="134">
        <f t="shared" si="4"/>
        <v>0</v>
      </c>
      <c r="L7" s="134">
        <f t="shared" si="5"/>
        <v>16.666666666666668</v>
      </c>
      <c r="M7" s="134">
        <f t="shared" si="6"/>
        <v>0</v>
      </c>
      <c r="N7" s="135">
        <f t="shared" si="7"/>
        <v>0</v>
      </c>
    </row>
    <row r="8" spans="1:14" x14ac:dyDescent="0.35">
      <c r="A8" s="207" t="s">
        <v>85</v>
      </c>
      <c r="B8" s="22" t="s">
        <v>67</v>
      </c>
      <c r="C8" s="35">
        <v>1</v>
      </c>
      <c r="D8" s="44">
        <v>1</v>
      </c>
      <c r="E8" s="82"/>
      <c r="F8" s="107">
        <f>F5</f>
        <v>10</v>
      </c>
      <c r="G8" s="130">
        <f t="shared" si="0"/>
        <v>1.6666666666666667</v>
      </c>
      <c r="H8" s="130">
        <f t="shared" si="1"/>
        <v>66.666666666666671</v>
      </c>
      <c r="I8" s="130">
        <f t="shared" si="2"/>
        <v>0</v>
      </c>
      <c r="J8" s="130">
        <f t="shared" si="3"/>
        <v>16.666666666666668</v>
      </c>
      <c r="K8" s="130">
        <f t="shared" si="4"/>
        <v>0</v>
      </c>
      <c r="L8" s="130">
        <f t="shared" si="5"/>
        <v>16.666666666666668</v>
      </c>
      <c r="M8" s="130">
        <f t="shared" si="6"/>
        <v>0</v>
      </c>
      <c r="N8" s="131">
        <f t="shared" si="7"/>
        <v>0</v>
      </c>
    </row>
    <row r="9" spans="1:14" x14ac:dyDescent="0.35">
      <c r="A9" s="196"/>
      <c r="B9" s="23" t="s">
        <v>68</v>
      </c>
      <c r="C9" s="36">
        <v>3</v>
      </c>
      <c r="D9" s="45">
        <v>3</v>
      </c>
      <c r="E9" s="83"/>
      <c r="F9" s="108">
        <f>F6</f>
        <v>10</v>
      </c>
      <c r="G9" s="132">
        <f t="shared" si="0"/>
        <v>1.6666666666666667</v>
      </c>
      <c r="H9" s="132">
        <f t="shared" si="1"/>
        <v>66.666666666666671</v>
      </c>
      <c r="I9" s="132">
        <f t="shared" si="2"/>
        <v>0</v>
      </c>
      <c r="J9" s="132">
        <f t="shared" si="3"/>
        <v>16.666666666666668</v>
      </c>
      <c r="K9" s="132">
        <f t="shared" si="4"/>
        <v>0</v>
      </c>
      <c r="L9" s="132">
        <f t="shared" si="5"/>
        <v>16.666666666666668</v>
      </c>
      <c r="M9" s="132">
        <f t="shared" si="6"/>
        <v>0</v>
      </c>
      <c r="N9" s="133">
        <f t="shared" si="7"/>
        <v>0</v>
      </c>
    </row>
    <row r="10" spans="1:14" ht="15" thickBot="1" x14ac:dyDescent="0.4">
      <c r="A10" s="197"/>
      <c r="B10" s="21" t="s">
        <v>53</v>
      </c>
      <c r="C10" s="37">
        <v>2</v>
      </c>
      <c r="D10" s="46">
        <v>2</v>
      </c>
      <c r="E10" s="84"/>
      <c r="F10" s="109">
        <f>F7</f>
        <v>10</v>
      </c>
      <c r="G10" s="134">
        <f t="shared" si="0"/>
        <v>1.6666666666666667</v>
      </c>
      <c r="H10" s="134">
        <f t="shared" si="1"/>
        <v>66.666666666666671</v>
      </c>
      <c r="I10" s="134">
        <f t="shared" si="2"/>
        <v>0</v>
      </c>
      <c r="J10" s="134">
        <f t="shared" si="3"/>
        <v>16.666666666666668</v>
      </c>
      <c r="K10" s="134">
        <f t="shared" si="4"/>
        <v>0</v>
      </c>
      <c r="L10" s="134">
        <f t="shared" si="5"/>
        <v>16.666666666666668</v>
      </c>
      <c r="M10" s="134">
        <f t="shared" si="6"/>
        <v>0</v>
      </c>
      <c r="N10" s="135">
        <f t="shared" si="7"/>
        <v>0</v>
      </c>
    </row>
    <row r="11" spans="1:14" x14ac:dyDescent="0.35">
      <c r="A11" s="195" t="s">
        <v>75</v>
      </c>
      <c r="B11" s="22" t="s">
        <v>67</v>
      </c>
      <c r="C11" s="121"/>
      <c r="D11" s="44"/>
      <c r="E11" s="82"/>
      <c r="F11" s="111">
        <f t="shared" ref="F11:F30" si="9">F8</f>
        <v>10</v>
      </c>
      <c r="G11" s="130">
        <f t="shared" si="0"/>
        <v>1.6666666666666667</v>
      </c>
      <c r="H11" s="130">
        <f t="shared" si="1"/>
        <v>66.666666666666671</v>
      </c>
      <c r="I11" s="130">
        <f t="shared" si="2"/>
        <v>0</v>
      </c>
      <c r="J11" s="130">
        <f t="shared" si="3"/>
        <v>16.666666666666668</v>
      </c>
      <c r="K11" s="130">
        <f t="shared" si="4"/>
        <v>0</v>
      </c>
      <c r="L11" s="130">
        <f t="shared" si="5"/>
        <v>16.666666666666668</v>
      </c>
      <c r="M11" s="130">
        <f t="shared" si="6"/>
        <v>0</v>
      </c>
      <c r="N11" s="131">
        <f t="shared" si="7"/>
        <v>0</v>
      </c>
    </row>
    <row r="12" spans="1:14" x14ac:dyDescent="0.35">
      <c r="A12" s="196"/>
      <c r="B12" s="23" t="s">
        <v>68</v>
      </c>
      <c r="C12" s="120"/>
      <c r="D12" s="45"/>
      <c r="E12" s="83"/>
      <c r="F12" s="114">
        <f t="shared" si="9"/>
        <v>10</v>
      </c>
      <c r="G12" s="132">
        <f t="shared" si="0"/>
        <v>1.6666666666666667</v>
      </c>
      <c r="H12" s="132">
        <f t="shared" si="1"/>
        <v>66.666666666666671</v>
      </c>
      <c r="I12" s="132">
        <f t="shared" si="2"/>
        <v>0</v>
      </c>
      <c r="J12" s="132">
        <f t="shared" si="3"/>
        <v>16.666666666666668</v>
      </c>
      <c r="K12" s="132">
        <f t="shared" si="4"/>
        <v>0</v>
      </c>
      <c r="L12" s="132">
        <f t="shared" si="5"/>
        <v>16.666666666666668</v>
      </c>
      <c r="M12" s="132">
        <f t="shared" si="6"/>
        <v>0</v>
      </c>
      <c r="N12" s="133">
        <f t="shared" si="7"/>
        <v>0</v>
      </c>
    </row>
    <row r="13" spans="1:14" ht="15" thickBot="1" x14ac:dyDescent="0.4">
      <c r="A13" s="197"/>
      <c r="B13" s="21" t="s">
        <v>53</v>
      </c>
      <c r="C13" s="122"/>
      <c r="D13" s="46"/>
      <c r="E13" s="84"/>
      <c r="F13" s="115">
        <f t="shared" si="9"/>
        <v>10</v>
      </c>
      <c r="G13" s="134">
        <f t="shared" si="0"/>
        <v>1.6666666666666667</v>
      </c>
      <c r="H13" s="134">
        <f t="shared" si="1"/>
        <v>66.666666666666671</v>
      </c>
      <c r="I13" s="134">
        <f t="shared" si="2"/>
        <v>0</v>
      </c>
      <c r="J13" s="134">
        <f t="shared" si="3"/>
        <v>16.666666666666668</v>
      </c>
      <c r="K13" s="134">
        <f t="shared" si="4"/>
        <v>0</v>
      </c>
      <c r="L13" s="134">
        <f t="shared" si="5"/>
        <v>16.666666666666668</v>
      </c>
      <c r="M13" s="134">
        <f t="shared" si="6"/>
        <v>0</v>
      </c>
      <c r="N13" s="135">
        <f t="shared" si="7"/>
        <v>0</v>
      </c>
    </row>
    <row r="14" spans="1:14" x14ac:dyDescent="0.35">
      <c r="A14" s="195" t="s">
        <v>74</v>
      </c>
      <c r="B14" s="22" t="s">
        <v>67</v>
      </c>
      <c r="C14" s="121"/>
      <c r="D14" s="44"/>
      <c r="E14" s="82"/>
      <c r="F14" s="111">
        <f t="shared" si="9"/>
        <v>10</v>
      </c>
      <c r="G14" s="130">
        <f t="shared" si="0"/>
        <v>1.6666666666666667</v>
      </c>
      <c r="H14" s="130">
        <f t="shared" si="1"/>
        <v>66.666666666666671</v>
      </c>
      <c r="I14" s="130">
        <f t="shared" si="2"/>
        <v>0</v>
      </c>
      <c r="J14" s="130">
        <f t="shared" si="3"/>
        <v>16.666666666666668</v>
      </c>
      <c r="K14" s="130">
        <f t="shared" si="4"/>
        <v>0</v>
      </c>
      <c r="L14" s="130">
        <f t="shared" si="5"/>
        <v>16.666666666666668</v>
      </c>
      <c r="M14" s="130">
        <f t="shared" si="6"/>
        <v>0</v>
      </c>
      <c r="N14" s="131">
        <f t="shared" si="7"/>
        <v>0</v>
      </c>
    </row>
    <row r="15" spans="1:14" x14ac:dyDescent="0.35">
      <c r="A15" s="196"/>
      <c r="B15" s="23" t="s">
        <v>68</v>
      </c>
      <c r="C15" s="120"/>
      <c r="D15" s="45"/>
      <c r="E15" s="83"/>
      <c r="F15" s="114">
        <f t="shared" si="9"/>
        <v>10</v>
      </c>
      <c r="G15" s="132">
        <f t="shared" si="0"/>
        <v>1.6666666666666667</v>
      </c>
      <c r="H15" s="132">
        <f t="shared" si="1"/>
        <v>66.666666666666671</v>
      </c>
      <c r="I15" s="132">
        <f t="shared" si="2"/>
        <v>0</v>
      </c>
      <c r="J15" s="132">
        <f t="shared" si="3"/>
        <v>16.666666666666668</v>
      </c>
      <c r="K15" s="132">
        <f t="shared" si="4"/>
        <v>0</v>
      </c>
      <c r="L15" s="132">
        <f t="shared" si="5"/>
        <v>16.666666666666668</v>
      </c>
      <c r="M15" s="132">
        <f t="shared" si="6"/>
        <v>0</v>
      </c>
      <c r="N15" s="133">
        <f t="shared" si="7"/>
        <v>0</v>
      </c>
    </row>
    <row r="16" spans="1:14" ht="15" thickBot="1" x14ac:dyDescent="0.4">
      <c r="A16" s="197"/>
      <c r="B16" s="21" t="s">
        <v>53</v>
      </c>
      <c r="C16" s="122"/>
      <c r="D16" s="46"/>
      <c r="E16" s="84"/>
      <c r="F16" s="115">
        <f t="shared" si="9"/>
        <v>10</v>
      </c>
      <c r="G16" s="134">
        <f t="shared" si="0"/>
        <v>1.6666666666666667</v>
      </c>
      <c r="H16" s="134">
        <f t="shared" si="1"/>
        <v>66.666666666666671</v>
      </c>
      <c r="I16" s="134">
        <f t="shared" si="2"/>
        <v>0</v>
      </c>
      <c r="J16" s="134">
        <f t="shared" si="3"/>
        <v>16.666666666666668</v>
      </c>
      <c r="K16" s="134">
        <f t="shared" si="4"/>
        <v>0</v>
      </c>
      <c r="L16" s="134">
        <f t="shared" si="5"/>
        <v>16.666666666666668</v>
      </c>
      <c r="M16" s="134">
        <f t="shared" si="6"/>
        <v>0</v>
      </c>
      <c r="N16" s="135">
        <f t="shared" si="7"/>
        <v>0</v>
      </c>
    </row>
    <row r="17" spans="1:14" x14ac:dyDescent="0.35">
      <c r="A17" s="195" t="s">
        <v>72</v>
      </c>
      <c r="B17" s="22" t="s">
        <v>67</v>
      </c>
      <c r="C17" s="121"/>
      <c r="D17" s="44"/>
      <c r="E17" s="82"/>
      <c r="F17" s="111">
        <f t="shared" si="9"/>
        <v>10</v>
      </c>
      <c r="G17" s="130">
        <f t="shared" si="0"/>
        <v>1.6666666666666667</v>
      </c>
      <c r="H17" s="130">
        <f t="shared" si="1"/>
        <v>66.666666666666671</v>
      </c>
      <c r="I17" s="130">
        <f t="shared" si="2"/>
        <v>0</v>
      </c>
      <c r="J17" s="130">
        <f t="shared" si="3"/>
        <v>16.666666666666668</v>
      </c>
      <c r="K17" s="130">
        <f t="shared" si="4"/>
        <v>0</v>
      </c>
      <c r="L17" s="130">
        <f t="shared" si="5"/>
        <v>16.666666666666668</v>
      </c>
      <c r="M17" s="130">
        <f t="shared" si="6"/>
        <v>0</v>
      </c>
      <c r="N17" s="131">
        <f t="shared" si="7"/>
        <v>0</v>
      </c>
    </row>
    <row r="18" spans="1:14" x14ac:dyDescent="0.35">
      <c r="A18" s="196"/>
      <c r="B18" s="23" t="s">
        <v>68</v>
      </c>
      <c r="C18" s="120"/>
      <c r="D18" s="45"/>
      <c r="E18" s="83"/>
      <c r="F18" s="114">
        <f t="shared" si="9"/>
        <v>10</v>
      </c>
      <c r="G18" s="132">
        <f t="shared" si="0"/>
        <v>1.6666666666666667</v>
      </c>
      <c r="H18" s="132">
        <f t="shared" si="1"/>
        <v>66.666666666666671</v>
      </c>
      <c r="I18" s="132">
        <f t="shared" si="2"/>
        <v>0</v>
      </c>
      <c r="J18" s="132">
        <f t="shared" si="3"/>
        <v>16.666666666666668</v>
      </c>
      <c r="K18" s="132">
        <f t="shared" si="4"/>
        <v>0</v>
      </c>
      <c r="L18" s="132">
        <f t="shared" si="5"/>
        <v>16.666666666666668</v>
      </c>
      <c r="M18" s="132">
        <f t="shared" si="6"/>
        <v>0</v>
      </c>
      <c r="N18" s="133">
        <f t="shared" si="7"/>
        <v>0</v>
      </c>
    </row>
    <row r="19" spans="1:14" ht="15" thickBot="1" x14ac:dyDescent="0.4">
      <c r="A19" s="197"/>
      <c r="B19" s="21" t="s">
        <v>53</v>
      </c>
      <c r="C19" s="122"/>
      <c r="D19" s="46"/>
      <c r="E19" s="84"/>
      <c r="F19" s="115">
        <f t="shared" si="9"/>
        <v>10</v>
      </c>
      <c r="G19" s="134">
        <f t="shared" si="0"/>
        <v>1.6666666666666667</v>
      </c>
      <c r="H19" s="134">
        <f t="shared" si="1"/>
        <v>66.666666666666671</v>
      </c>
      <c r="I19" s="134">
        <f t="shared" si="2"/>
        <v>0</v>
      </c>
      <c r="J19" s="134">
        <f t="shared" si="3"/>
        <v>16.666666666666668</v>
      </c>
      <c r="K19" s="134">
        <f t="shared" si="4"/>
        <v>0</v>
      </c>
      <c r="L19" s="134">
        <f t="shared" si="5"/>
        <v>16.666666666666668</v>
      </c>
      <c r="M19" s="134">
        <f t="shared" si="6"/>
        <v>0</v>
      </c>
      <c r="N19" s="135">
        <f t="shared" si="7"/>
        <v>0</v>
      </c>
    </row>
    <row r="20" spans="1:14" x14ac:dyDescent="0.35">
      <c r="A20" s="204" t="s">
        <v>73</v>
      </c>
      <c r="B20" s="22" t="s">
        <v>67</v>
      </c>
      <c r="C20" s="121"/>
      <c r="D20" s="44"/>
      <c r="E20" s="82"/>
      <c r="F20" s="111">
        <f t="shared" si="9"/>
        <v>10</v>
      </c>
      <c r="G20" s="130">
        <f t="shared" si="0"/>
        <v>1.6666666666666667</v>
      </c>
      <c r="H20" s="130">
        <f t="shared" si="1"/>
        <v>66.666666666666671</v>
      </c>
      <c r="I20" s="130">
        <f t="shared" si="2"/>
        <v>0</v>
      </c>
      <c r="J20" s="130">
        <f t="shared" si="3"/>
        <v>16.666666666666668</v>
      </c>
      <c r="K20" s="130">
        <f t="shared" si="4"/>
        <v>0</v>
      </c>
      <c r="L20" s="130">
        <f t="shared" si="5"/>
        <v>16.666666666666668</v>
      </c>
      <c r="M20" s="130">
        <f t="shared" si="6"/>
        <v>0</v>
      </c>
      <c r="N20" s="131">
        <f t="shared" si="7"/>
        <v>0</v>
      </c>
    </row>
    <row r="21" spans="1:14" x14ac:dyDescent="0.35">
      <c r="A21" s="205"/>
      <c r="B21" s="23" t="s">
        <v>68</v>
      </c>
      <c r="C21" s="120"/>
      <c r="D21" s="45"/>
      <c r="E21" s="83"/>
      <c r="F21" s="114">
        <f t="shared" si="9"/>
        <v>10</v>
      </c>
      <c r="G21" s="132">
        <f t="shared" si="0"/>
        <v>1.6666666666666667</v>
      </c>
      <c r="H21" s="132">
        <f t="shared" si="1"/>
        <v>66.666666666666671</v>
      </c>
      <c r="I21" s="132">
        <f t="shared" si="2"/>
        <v>0</v>
      </c>
      <c r="J21" s="132">
        <f t="shared" si="3"/>
        <v>16.666666666666668</v>
      </c>
      <c r="K21" s="132">
        <f t="shared" si="4"/>
        <v>0</v>
      </c>
      <c r="L21" s="132">
        <f t="shared" si="5"/>
        <v>16.666666666666668</v>
      </c>
      <c r="M21" s="132">
        <f t="shared" si="6"/>
        <v>0</v>
      </c>
      <c r="N21" s="133">
        <f t="shared" si="7"/>
        <v>0</v>
      </c>
    </row>
    <row r="22" spans="1:14" ht="15" thickBot="1" x14ac:dyDescent="0.4">
      <c r="A22" s="206"/>
      <c r="B22" s="21" t="s">
        <v>53</v>
      </c>
      <c r="C22" s="122"/>
      <c r="D22" s="46"/>
      <c r="E22" s="84"/>
      <c r="F22" s="115">
        <f t="shared" si="9"/>
        <v>10</v>
      </c>
      <c r="G22" s="134">
        <f t="shared" si="0"/>
        <v>1.6666666666666667</v>
      </c>
      <c r="H22" s="134">
        <f t="shared" si="1"/>
        <v>66.666666666666671</v>
      </c>
      <c r="I22" s="134">
        <f t="shared" si="2"/>
        <v>0</v>
      </c>
      <c r="J22" s="134">
        <f t="shared" si="3"/>
        <v>16.666666666666668</v>
      </c>
      <c r="K22" s="134">
        <f t="shared" si="4"/>
        <v>0</v>
      </c>
      <c r="L22" s="134">
        <f t="shared" si="5"/>
        <v>16.666666666666668</v>
      </c>
      <c r="M22" s="134">
        <f t="shared" si="6"/>
        <v>0</v>
      </c>
      <c r="N22" s="135">
        <f t="shared" si="7"/>
        <v>0</v>
      </c>
    </row>
    <row r="23" spans="1:14" x14ac:dyDescent="0.35">
      <c r="A23" s="204" t="s">
        <v>70</v>
      </c>
      <c r="B23" s="22" t="s">
        <v>71</v>
      </c>
      <c r="C23" s="121"/>
      <c r="D23" s="44"/>
      <c r="E23" s="85"/>
      <c r="F23" s="111">
        <f t="shared" si="9"/>
        <v>10</v>
      </c>
      <c r="G23" s="136">
        <f t="shared" si="0"/>
        <v>1.6666666666666667</v>
      </c>
      <c r="H23" s="136">
        <f t="shared" si="1"/>
        <v>66.666666666666671</v>
      </c>
      <c r="I23" s="136">
        <f t="shared" si="2"/>
        <v>0</v>
      </c>
      <c r="J23" s="136">
        <f t="shared" si="3"/>
        <v>16.666666666666668</v>
      </c>
      <c r="K23" s="136">
        <f t="shared" si="4"/>
        <v>0</v>
      </c>
      <c r="L23" s="136">
        <f t="shared" si="5"/>
        <v>16.666666666666668</v>
      </c>
      <c r="M23" s="136">
        <f t="shared" si="6"/>
        <v>0</v>
      </c>
      <c r="N23" s="136">
        <f t="shared" si="7"/>
        <v>0</v>
      </c>
    </row>
    <row r="24" spans="1:14" x14ac:dyDescent="0.35">
      <c r="A24" s="205"/>
      <c r="B24" s="119"/>
      <c r="C24" s="120"/>
      <c r="D24" s="45"/>
      <c r="E24" s="83"/>
      <c r="F24" s="114">
        <f t="shared" si="9"/>
        <v>10</v>
      </c>
      <c r="G24" s="132">
        <f t="shared" si="0"/>
        <v>1.6666666666666667</v>
      </c>
      <c r="H24" s="132">
        <f t="shared" si="1"/>
        <v>66.666666666666671</v>
      </c>
      <c r="I24" s="132">
        <f t="shared" si="2"/>
        <v>0</v>
      </c>
      <c r="J24" s="132">
        <f t="shared" si="3"/>
        <v>16.666666666666668</v>
      </c>
      <c r="K24" s="132">
        <f t="shared" si="4"/>
        <v>0</v>
      </c>
      <c r="L24" s="132">
        <f t="shared" si="5"/>
        <v>16.666666666666668</v>
      </c>
      <c r="M24" s="132">
        <f t="shared" si="6"/>
        <v>0</v>
      </c>
      <c r="N24" s="132">
        <f t="shared" si="7"/>
        <v>0</v>
      </c>
    </row>
    <row r="25" spans="1:14" ht="15" thickBot="1" x14ac:dyDescent="0.4">
      <c r="A25" s="206"/>
      <c r="B25" s="21" t="s">
        <v>53</v>
      </c>
      <c r="C25" s="122"/>
      <c r="D25" s="46"/>
      <c r="E25" s="86"/>
      <c r="F25" s="115">
        <f t="shared" si="9"/>
        <v>10</v>
      </c>
      <c r="G25" s="137">
        <f t="shared" si="0"/>
        <v>1.6666666666666667</v>
      </c>
      <c r="H25" s="137">
        <f t="shared" si="1"/>
        <v>66.666666666666671</v>
      </c>
      <c r="I25" s="137">
        <f t="shared" si="2"/>
        <v>0</v>
      </c>
      <c r="J25" s="137">
        <f t="shared" si="3"/>
        <v>16.666666666666668</v>
      </c>
      <c r="K25" s="137">
        <f t="shared" si="4"/>
        <v>0</v>
      </c>
      <c r="L25" s="137">
        <f t="shared" si="5"/>
        <v>16.666666666666668</v>
      </c>
      <c r="M25" s="137">
        <f t="shared" si="6"/>
        <v>0</v>
      </c>
      <c r="N25" s="137">
        <f t="shared" si="7"/>
        <v>0</v>
      </c>
    </row>
    <row r="26" spans="1:14" x14ac:dyDescent="0.35">
      <c r="A26" s="195" t="s">
        <v>87</v>
      </c>
      <c r="B26" s="22" t="s">
        <v>67</v>
      </c>
      <c r="C26" s="121"/>
      <c r="D26" s="44"/>
      <c r="E26" s="82"/>
      <c r="F26" s="111">
        <f t="shared" si="9"/>
        <v>10</v>
      </c>
      <c r="G26" s="130">
        <f t="shared" si="0"/>
        <v>1.6666666666666667</v>
      </c>
      <c r="H26" s="130">
        <f t="shared" si="1"/>
        <v>66.666666666666671</v>
      </c>
      <c r="I26" s="130">
        <f t="shared" si="2"/>
        <v>0</v>
      </c>
      <c r="J26" s="130">
        <f t="shared" si="3"/>
        <v>16.666666666666668</v>
      </c>
      <c r="K26" s="130">
        <f t="shared" si="4"/>
        <v>0</v>
      </c>
      <c r="L26" s="130">
        <f t="shared" si="5"/>
        <v>16.666666666666668</v>
      </c>
      <c r="M26" s="130">
        <f t="shared" si="6"/>
        <v>0</v>
      </c>
      <c r="N26" s="131">
        <f t="shared" si="7"/>
        <v>0</v>
      </c>
    </row>
    <row r="27" spans="1:14" x14ac:dyDescent="0.35">
      <c r="A27" s="196"/>
      <c r="B27" s="23" t="s">
        <v>68</v>
      </c>
      <c r="C27" s="120"/>
      <c r="D27" s="45"/>
      <c r="E27" s="83"/>
      <c r="F27" s="114">
        <f t="shared" si="9"/>
        <v>10</v>
      </c>
      <c r="G27" s="132">
        <f t="shared" si="0"/>
        <v>1.6666666666666667</v>
      </c>
      <c r="H27" s="132">
        <f t="shared" si="1"/>
        <v>66.666666666666671</v>
      </c>
      <c r="I27" s="132">
        <f t="shared" si="2"/>
        <v>0</v>
      </c>
      <c r="J27" s="132">
        <f t="shared" si="3"/>
        <v>16.666666666666668</v>
      </c>
      <c r="K27" s="132">
        <f t="shared" si="4"/>
        <v>0</v>
      </c>
      <c r="L27" s="132">
        <f t="shared" si="5"/>
        <v>16.666666666666668</v>
      </c>
      <c r="M27" s="132">
        <f t="shared" si="6"/>
        <v>0</v>
      </c>
      <c r="N27" s="133">
        <f t="shared" si="7"/>
        <v>0</v>
      </c>
    </row>
    <row r="28" spans="1:14" ht="15" thickBot="1" x14ac:dyDescent="0.4">
      <c r="A28" s="208"/>
      <c r="B28" s="21" t="s">
        <v>53</v>
      </c>
      <c r="C28" s="122"/>
      <c r="D28" s="47"/>
      <c r="E28" s="84"/>
      <c r="F28" s="115">
        <f t="shared" si="9"/>
        <v>10</v>
      </c>
      <c r="G28" s="134">
        <f t="shared" si="0"/>
        <v>1.6666666666666667</v>
      </c>
      <c r="H28" s="134">
        <f t="shared" si="1"/>
        <v>66.666666666666671</v>
      </c>
      <c r="I28" s="134">
        <f t="shared" si="2"/>
        <v>0</v>
      </c>
      <c r="J28" s="134">
        <f t="shared" si="3"/>
        <v>16.666666666666668</v>
      </c>
      <c r="K28" s="134">
        <f t="shared" si="4"/>
        <v>0</v>
      </c>
      <c r="L28" s="134">
        <f t="shared" si="5"/>
        <v>16.666666666666668</v>
      </c>
      <c r="M28" s="134">
        <f t="shared" si="6"/>
        <v>0</v>
      </c>
      <c r="N28" s="135">
        <f t="shared" si="7"/>
        <v>0</v>
      </c>
    </row>
    <row r="29" spans="1:14" x14ac:dyDescent="0.35">
      <c r="A29" s="195" t="s">
        <v>74</v>
      </c>
      <c r="B29" s="19" t="s">
        <v>67</v>
      </c>
      <c r="C29" s="121"/>
      <c r="D29" s="44"/>
      <c r="E29" s="82"/>
      <c r="F29" s="111">
        <f t="shared" si="9"/>
        <v>10</v>
      </c>
      <c r="G29" s="130">
        <f t="shared" si="0"/>
        <v>1.6666666666666667</v>
      </c>
      <c r="H29" s="130">
        <f t="shared" si="1"/>
        <v>66.666666666666671</v>
      </c>
      <c r="I29" s="130">
        <f t="shared" si="2"/>
        <v>0</v>
      </c>
      <c r="J29" s="130">
        <f t="shared" si="3"/>
        <v>16.666666666666668</v>
      </c>
      <c r="K29" s="130">
        <f t="shared" si="4"/>
        <v>0</v>
      </c>
      <c r="L29" s="130">
        <f t="shared" si="5"/>
        <v>16.666666666666668</v>
      </c>
      <c r="M29" s="130">
        <f t="shared" si="6"/>
        <v>0</v>
      </c>
      <c r="N29" s="131">
        <f t="shared" si="7"/>
        <v>0</v>
      </c>
    </row>
    <row r="30" spans="1:14" x14ac:dyDescent="0.35">
      <c r="A30" s="196"/>
      <c r="B30" s="20" t="s">
        <v>68</v>
      </c>
      <c r="C30" s="120"/>
      <c r="D30" s="45"/>
      <c r="E30" s="83"/>
      <c r="F30" s="114">
        <f t="shared" si="9"/>
        <v>10</v>
      </c>
      <c r="G30" s="132">
        <f t="shared" si="0"/>
        <v>1.6666666666666667</v>
      </c>
      <c r="H30" s="132">
        <f t="shared" si="1"/>
        <v>66.666666666666671</v>
      </c>
      <c r="I30" s="132">
        <f t="shared" si="2"/>
        <v>0</v>
      </c>
      <c r="J30" s="132">
        <f t="shared" si="3"/>
        <v>16.666666666666668</v>
      </c>
      <c r="K30" s="132">
        <f t="shared" si="4"/>
        <v>0</v>
      </c>
      <c r="L30" s="132">
        <f t="shared" si="5"/>
        <v>16.666666666666668</v>
      </c>
      <c r="M30" s="132">
        <f t="shared" si="6"/>
        <v>0</v>
      </c>
      <c r="N30" s="133">
        <f t="shared" si="7"/>
        <v>0</v>
      </c>
    </row>
    <row r="31" spans="1:14" ht="15" thickBot="1" x14ac:dyDescent="0.4">
      <c r="A31" s="197"/>
      <c r="B31" s="26" t="s">
        <v>53</v>
      </c>
      <c r="C31" s="122"/>
      <c r="D31" s="46"/>
      <c r="E31" s="84"/>
      <c r="F31" s="115">
        <f>F28</f>
        <v>10</v>
      </c>
      <c r="G31" s="134">
        <f t="shared" si="0"/>
        <v>1.6666666666666667</v>
      </c>
      <c r="H31" s="134">
        <f t="shared" si="1"/>
        <v>66.666666666666671</v>
      </c>
      <c r="I31" s="134">
        <f t="shared" si="2"/>
        <v>0</v>
      </c>
      <c r="J31" s="134">
        <f t="shared" si="3"/>
        <v>16.666666666666668</v>
      </c>
      <c r="K31" s="134">
        <f t="shared" si="4"/>
        <v>0</v>
      </c>
      <c r="L31" s="134">
        <f t="shared" si="5"/>
        <v>16.666666666666668</v>
      </c>
      <c r="M31" s="134">
        <f t="shared" si="6"/>
        <v>0</v>
      </c>
      <c r="N31" s="135">
        <f t="shared" si="7"/>
        <v>0</v>
      </c>
    </row>
    <row r="32" spans="1:14" ht="15" customHeight="1" x14ac:dyDescent="0.35">
      <c r="A32" s="201" t="s">
        <v>105</v>
      </c>
      <c r="B32" s="98" t="s">
        <v>107</v>
      </c>
      <c r="C32" s="123"/>
      <c r="D32" s="99"/>
      <c r="E32" s="94"/>
      <c r="F32" s="113">
        <f>F31</f>
        <v>10</v>
      </c>
      <c r="G32" s="130">
        <f t="shared" si="0"/>
        <v>1.6666666666666667</v>
      </c>
      <c r="H32" s="130">
        <f t="shared" si="1"/>
        <v>66.666666666666671</v>
      </c>
      <c r="I32" s="130">
        <f t="shared" si="2"/>
        <v>0</v>
      </c>
      <c r="J32" s="130">
        <f t="shared" si="3"/>
        <v>16.666666666666668</v>
      </c>
      <c r="K32" s="130">
        <f t="shared" si="4"/>
        <v>0</v>
      </c>
      <c r="L32" s="130">
        <f t="shared" si="5"/>
        <v>16.666666666666668</v>
      </c>
      <c r="M32" s="130">
        <f t="shared" si="6"/>
        <v>0</v>
      </c>
      <c r="N32" s="138">
        <f t="shared" si="7"/>
        <v>0</v>
      </c>
    </row>
    <row r="33" spans="1:14" x14ac:dyDescent="0.35">
      <c r="A33" s="202"/>
      <c r="B33" s="100" t="s">
        <v>108</v>
      </c>
      <c r="C33" s="124"/>
      <c r="D33" s="101"/>
      <c r="E33" s="95"/>
      <c r="F33" s="114">
        <f>F32</f>
        <v>10</v>
      </c>
      <c r="G33" s="132">
        <f t="shared" si="0"/>
        <v>1.6666666666666667</v>
      </c>
      <c r="H33" s="132">
        <f t="shared" si="1"/>
        <v>66.666666666666671</v>
      </c>
      <c r="I33" s="132">
        <f t="shared" si="2"/>
        <v>0</v>
      </c>
      <c r="J33" s="132">
        <f t="shared" si="3"/>
        <v>16.666666666666668</v>
      </c>
      <c r="K33" s="132">
        <f t="shared" si="4"/>
        <v>0</v>
      </c>
      <c r="L33" s="132">
        <f t="shared" si="5"/>
        <v>16.666666666666668</v>
      </c>
      <c r="M33" s="132">
        <f t="shared" si="6"/>
        <v>0</v>
      </c>
      <c r="N33" s="133">
        <f t="shared" si="7"/>
        <v>0</v>
      </c>
    </row>
    <row r="34" spans="1:14" x14ac:dyDescent="0.35">
      <c r="A34" s="202"/>
      <c r="B34" s="100" t="s">
        <v>106</v>
      </c>
      <c r="C34" s="124"/>
      <c r="D34" s="101"/>
      <c r="E34" s="83"/>
      <c r="F34" s="110">
        <f>F33</f>
        <v>10</v>
      </c>
      <c r="G34" s="132">
        <f t="shared" si="0"/>
        <v>1.6666666666666667</v>
      </c>
      <c r="H34" s="132">
        <f t="shared" si="1"/>
        <v>66.666666666666671</v>
      </c>
      <c r="I34" s="132">
        <f t="shared" si="2"/>
        <v>0</v>
      </c>
      <c r="J34" s="132">
        <f t="shared" si="3"/>
        <v>16.666666666666668</v>
      </c>
      <c r="K34" s="132">
        <f t="shared" si="4"/>
        <v>0</v>
      </c>
      <c r="L34" s="132">
        <f t="shared" si="5"/>
        <v>16.666666666666668</v>
      </c>
      <c r="M34" s="132">
        <f t="shared" si="6"/>
        <v>0</v>
      </c>
      <c r="N34" s="139">
        <f t="shared" si="7"/>
        <v>0</v>
      </c>
    </row>
    <row r="35" spans="1:14" ht="15" thickBot="1" x14ac:dyDescent="0.4">
      <c r="A35" s="203"/>
      <c r="B35" s="102" t="s">
        <v>109</v>
      </c>
      <c r="C35" s="125"/>
      <c r="D35" s="103"/>
      <c r="E35" s="97"/>
      <c r="F35" s="110">
        <f>F34</f>
        <v>10</v>
      </c>
      <c r="G35" s="140">
        <f t="shared" si="0"/>
        <v>1.6666666666666667</v>
      </c>
      <c r="H35" s="140">
        <f>G35*40</f>
        <v>66.666666666666671</v>
      </c>
      <c r="I35" s="140">
        <f t="shared" si="2"/>
        <v>0</v>
      </c>
      <c r="J35" s="140">
        <f t="shared" si="3"/>
        <v>16.666666666666668</v>
      </c>
      <c r="K35" s="140">
        <f t="shared" si="4"/>
        <v>0</v>
      </c>
      <c r="L35" s="140">
        <f t="shared" si="5"/>
        <v>16.666666666666668</v>
      </c>
      <c r="M35" s="140">
        <f t="shared" si="6"/>
        <v>0</v>
      </c>
      <c r="N35" s="141">
        <f t="shared" si="7"/>
        <v>0</v>
      </c>
    </row>
    <row r="36" spans="1:14" x14ac:dyDescent="0.35">
      <c r="A36" s="198" t="s">
        <v>76</v>
      </c>
      <c r="B36" s="33" t="s">
        <v>77</v>
      </c>
      <c r="C36" s="35">
        <v>1</v>
      </c>
      <c r="D36" s="44">
        <v>1</v>
      </c>
      <c r="E36" s="82"/>
      <c r="F36" s="107">
        <f>F31</f>
        <v>10</v>
      </c>
      <c r="G36" s="130">
        <f t="shared" si="0"/>
        <v>1.6666666666666667</v>
      </c>
      <c r="H36" s="130">
        <f t="shared" si="1"/>
        <v>66.666666666666671</v>
      </c>
      <c r="I36" s="130">
        <f t="shared" si="2"/>
        <v>0</v>
      </c>
      <c r="J36" s="130">
        <f t="shared" si="3"/>
        <v>16.666666666666668</v>
      </c>
      <c r="K36" s="130">
        <f t="shared" si="4"/>
        <v>0</v>
      </c>
      <c r="L36" s="130">
        <f t="shared" si="5"/>
        <v>16.666666666666668</v>
      </c>
      <c r="M36" s="130">
        <f t="shared" si="6"/>
        <v>0</v>
      </c>
      <c r="N36" s="131">
        <f t="shared" si="7"/>
        <v>0</v>
      </c>
    </row>
    <row r="37" spans="1:14" x14ac:dyDescent="0.35">
      <c r="A37" s="199"/>
      <c r="B37" s="24" t="s">
        <v>78</v>
      </c>
      <c r="C37" s="36"/>
      <c r="D37" s="45"/>
      <c r="E37" s="83"/>
      <c r="F37" s="108">
        <f>F36</f>
        <v>10</v>
      </c>
      <c r="G37" s="132">
        <f t="shared" si="0"/>
        <v>1.6666666666666667</v>
      </c>
      <c r="H37" s="132">
        <f t="shared" si="1"/>
        <v>66.666666666666671</v>
      </c>
      <c r="I37" s="132">
        <f t="shared" si="2"/>
        <v>0</v>
      </c>
      <c r="J37" s="132">
        <f t="shared" si="3"/>
        <v>16.666666666666668</v>
      </c>
      <c r="K37" s="132">
        <f t="shared" si="4"/>
        <v>0</v>
      </c>
      <c r="L37" s="132">
        <f t="shared" si="5"/>
        <v>16.666666666666668</v>
      </c>
      <c r="M37" s="132">
        <f t="shared" si="6"/>
        <v>0</v>
      </c>
      <c r="N37" s="133">
        <f t="shared" si="7"/>
        <v>0</v>
      </c>
    </row>
    <row r="38" spans="1:14" x14ac:dyDescent="0.35">
      <c r="A38" s="199"/>
      <c r="B38" s="24" t="s">
        <v>79</v>
      </c>
      <c r="C38" s="36">
        <v>1</v>
      </c>
      <c r="D38" s="45">
        <v>1</v>
      </c>
      <c r="E38" s="83"/>
      <c r="F38" s="108">
        <f t="shared" ref="F38:F44" si="10">F37</f>
        <v>10</v>
      </c>
      <c r="G38" s="132">
        <f t="shared" si="0"/>
        <v>1.6666666666666667</v>
      </c>
      <c r="H38" s="132">
        <f t="shared" si="1"/>
        <v>66.666666666666671</v>
      </c>
      <c r="I38" s="132">
        <f t="shared" si="2"/>
        <v>0</v>
      </c>
      <c r="J38" s="132">
        <f t="shared" si="3"/>
        <v>16.666666666666668</v>
      </c>
      <c r="K38" s="132">
        <f t="shared" si="4"/>
        <v>0</v>
      </c>
      <c r="L38" s="132">
        <f t="shared" si="5"/>
        <v>16.666666666666668</v>
      </c>
      <c r="M38" s="132">
        <f t="shared" si="6"/>
        <v>0</v>
      </c>
      <c r="N38" s="133">
        <f t="shared" si="7"/>
        <v>0</v>
      </c>
    </row>
    <row r="39" spans="1:14" x14ac:dyDescent="0.35">
      <c r="A39" s="199"/>
      <c r="B39" s="24" t="s">
        <v>80</v>
      </c>
      <c r="C39" s="36">
        <v>1</v>
      </c>
      <c r="D39" s="45">
        <v>1</v>
      </c>
      <c r="E39" s="83"/>
      <c r="F39" s="108">
        <f t="shared" si="10"/>
        <v>10</v>
      </c>
      <c r="G39" s="132">
        <f t="shared" si="0"/>
        <v>1.6666666666666667</v>
      </c>
      <c r="H39" s="132">
        <f t="shared" si="1"/>
        <v>66.666666666666671</v>
      </c>
      <c r="I39" s="132">
        <f t="shared" si="2"/>
        <v>0</v>
      </c>
      <c r="J39" s="132">
        <f t="shared" si="3"/>
        <v>16.666666666666668</v>
      </c>
      <c r="K39" s="132">
        <f t="shared" si="4"/>
        <v>0</v>
      </c>
      <c r="L39" s="132">
        <f t="shared" si="5"/>
        <v>16.666666666666668</v>
      </c>
      <c r="M39" s="132">
        <f t="shared" si="6"/>
        <v>0</v>
      </c>
      <c r="N39" s="133">
        <f t="shared" si="7"/>
        <v>0</v>
      </c>
    </row>
    <row r="40" spans="1:14" x14ac:dyDescent="0.35">
      <c r="A40" s="199"/>
      <c r="B40" s="24" t="s">
        <v>81</v>
      </c>
      <c r="C40" s="36"/>
      <c r="D40" s="45"/>
      <c r="E40" s="83"/>
      <c r="F40" s="108">
        <f t="shared" si="10"/>
        <v>10</v>
      </c>
      <c r="G40" s="132">
        <f t="shared" si="0"/>
        <v>1.6666666666666667</v>
      </c>
      <c r="H40" s="132">
        <f t="shared" si="1"/>
        <v>66.666666666666671</v>
      </c>
      <c r="I40" s="132">
        <f t="shared" si="2"/>
        <v>0</v>
      </c>
      <c r="J40" s="132">
        <f t="shared" si="3"/>
        <v>16.666666666666668</v>
      </c>
      <c r="K40" s="132">
        <f t="shared" si="4"/>
        <v>0</v>
      </c>
      <c r="L40" s="132">
        <f t="shared" si="5"/>
        <v>16.666666666666668</v>
      </c>
      <c r="M40" s="132">
        <f t="shared" si="6"/>
        <v>0</v>
      </c>
      <c r="N40" s="133">
        <f t="shared" si="7"/>
        <v>0</v>
      </c>
    </row>
    <row r="41" spans="1:14" x14ac:dyDescent="0.35">
      <c r="A41" s="199"/>
      <c r="B41" s="24" t="s">
        <v>52</v>
      </c>
      <c r="C41" s="36">
        <v>1</v>
      </c>
      <c r="D41" s="45">
        <v>1</v>
      </c>
      <c r="E41" s="83"/>
      <c r="F41" s="108">
        <f t="shared" si="10"/>
        <v>10</v>
      </c>
      <c r="G41" s="132">
        <f t="shared" si="0"/>
        <v>1.6666666666666667</v>
      </c>
      <c r="H41" s="132">
        <f t="shared" si="1"/>
        <v>66.666666666666671</v>
      </c>
      <c r="I41" s="132">
        <f t="shared" si="2"/>
        <v>0</v>
      </c>
      <c r="J41" s="132">
        <f t="shared" si="3"/>
        <v>16.666666666666668</v>
      </c>
      <c r="K41" s="132">
        <f t="shared" si="4"/>
        <v>0</v>
      </c>
      <c r="L41" s="132">
        <f t="shared" si="5"/>
        <v>16.666666666666668</v>
      </c>
      <c r="M41" s="132">
        <f t="shared" si="6"/>
        <v>0</v>
      </c>
      <c r="N41" s="133">
        <f t="shared" si="7"/>
        <v>0</v>
      </c>
    </row>
    <row r="42" spans="1:14" x14ac:dyDescent="0.35">
      <c r="A42" s="199"/>
      <c r="B42" s="24" t="s">
        <v>50</v>
      </c>
      <c r="C42" s="36">
        <v>1</v>
      </c>
      <c r="D42" s="45">
        <v>1</v>
      </c>
      <c r="E42" s="83"/>
      <c r="F42" s="108">
        <f t="shared" si="10"/>
        <v>10</v>
      </c>
      <c r="G42" s="132">
        <f t="shared" si="0"/>
        <v>1.6666666666666667</v>
      </c>
      <c r="H42" s="132">
        <f t="shared" si="1"/>
        <v>66.666666666666671</v>
      </c>
      <c r="I42" s="132">
        <f t="shared" si="2"/>
        <v>0</v>
      </c>
      <c r="J42" s="132">
        <f t="shared" si="3"/>
        <v>16.666666666666668</v>
      </c>
      <c r="K42" s="132">
        <f t="shared" si="4"/>
        <v>0</v>
      </c>
      <c r="L42" s="132">
        <f t="shared" si="5"/>
        <v>16.666666666666668</v>
      </c>
      <c r="M42" s="132">
        <f t="shared" si="6"/>
        <v>0</v>
      </c>
      <c r="N42" s="133">
        <f t="shared" si="7"/>
        <v>0</v>
      </c>
    </row>
    <row r="43" spans="1:14" x14ac:dyDescent="0.35">
      <c r="A43" s="199"/>
      <c r="B43" s="24" t="s">
        <v>82</v>
      </c>
      <c r="C43" s="36">
        <v>1</v>
      </c>
      <c r="D43" s="45">
        <v>1</v>
      </c>
      <c r="E43" s="83"/>
      <c r="F43" s="108">
        <f t="shared" si="10"/>
        <v>10</v>
      </c>
      <c r="G43" s="132">
        <f t="shared" si="0"/>
        <v>1.6666666666666667</v>
      </c>
      <c r="H43" s="132">
        <f t="shared" si="1"/>
        <v>66.666666666666671</v>
      </c>
      <c r="I43" s="132">
        <f t="shared" si="2"/>
        <v>0</v>
      </c>
      <c r="J43" s="132">
        <f t="shared" si="3"/>
        <v>16.666666666666668</v>
      </c>
      <c r="K43" s="132">
        <f t="shared" si="4"/>
        <v>0</v>
      </c>
      <c r="L43" s="132">
        <f t="shared" si="5"/>
        <v>16.666666666666668</v>
      </c>
      <c r="M43" s="132">
        <f t="shared" si="6"/>
        <v>0</v>
      </c>
      <c r="N43" s="133">
        <f t="shared" si="7"/>
        <v>0</v>
      </c>
    </row>
    <row r="44" spans="1:14" x14ac:dyDescent="0.35">
      <c r="A44" s="199"/>
      <c r="B44" s="24" t="s">
        <v>83</v>
      </c>
      <c r="C44" s="36"/>
      <c r="D44" s="45"/>
      <c r="E44" s="83"/>
      <c r="F44" s="108">
        <f t="shared" si="10"/>
        <v>10</v>
      </c>
      <c r="G44" s="132">
        <f t="shared" si="0"/>
        <v>1.6666666666666667</v>
      </c>
      <c r="H44" s="132">
        <f t="shared" si="1"/>
        <v>66.666666666666671</v>
      </c>
      <c r="I44" s="132">
        <f t="shared" si="2"/>
        <v>0</v>
      </c>
      <c r="J44" s="132">
        <f t="shared" si="3"/>
        <v>16.666666666666668</v>
      </c>
      <c r="K44" s="132">
        <f t="shared" si="4"/>
        <v>0</v>
      </c>
      <c r="L44" s="132">
        <f t="shared" si="5"/>
        <v>16.666666666666668</v>
      </c>
      <c r="M44" s="132">
        <f t="shared" si="6"/>
        <v>0</v>
      </c>
      <c r="N44" s="133">
        <f t="shared" si="7"/>
        <v>0</v>
      </c>
    </row>
    <row r="45" spans="1:14" ht="15" thickBot="1" x14ac:dyDescent="0.4">
      <c r="A45" s="200"/>
      <c r="B45" s="34" t="s">
        <v>84</v>
      </c>
      <c r="C45" s="37">
        <v>1</v>
      </c>
      <c r="D45" s="46">
        <v>1</v>
      </c>
      <c r="E45" s="84"/>
      <c r="F45" s="109">
        <f>F44</f>
        <v>10</v>
      </c>
      <c r="G45" s="134">
        <f t="shared" si="0"/>
        <v>1.6666666666666667</v>
      </c>
      <c r="H45" s="134">
        <f t="shared" si="1"/>
        <v>66.666666666666671</v>
      </c>
      <c r="I45" s="134">
        <f t="shared" si="2"/>
        <v>0</v>
      </c>
      <c r="J45" s="134">
        <f t="shared" si="3"/>
        <v>16.666666666666668</v>
      </c>
      <c r="K45" s="134">
        <f t="shared" si="4"/>
        <v>0</v>
      </c>
      <c r="L45" s="134">
        <f t="shared" si="5"/>
        <v>16.666666666666668</v>
      </c>
      <c r="M45" s="134">
        <f t="shared" si="6"/>
        <v>0</v>
      </c>
      <c r="N45" s="135">
        <f t="shared" si="7"/>
        <v>0</v>
      </c>
    </row>
    <row r="46" spans="1:14" x14ac:dyDescent="0.35">
      <c r="A46" s="17"/>
      <c r="C46" s="18"/>
      <c r="G46" s="60"/>
      <c r="H46" s="60"/>
      <c r="I46" s="60"/>
      <c r="J46" s="60"/>
      <c r="K46" s="60"/>
      <c r="L46" s="60"/>
      <c r="M46" s="60"/>
      <c r="N46" s="60"/>
    </row>
    <row r="47" spans="1:14" x14ac:dyDescent="0.35">
      <c r="A47" s="15"/>
      <c r="B47" s="30" t="s">
        <v>25</v>
      </c>
      <c r="C47" s="31">
        <f>SUM(C2:C45)</f>
        <v>14</v>
      </c>
      <c r="D47" s="48">
        <f>SUM(D2:D45)</f>
        <v>14</v>
      </c>
      <c r="G47" s="60"/>
      <c r="H47" s="60"/>
      <c r="I47" s="60"/>
      <c r="J47" s="60"/>
      <c r="K47" s="60"/>
      <c r="L47" s="60"/>
      <c r="M47" s="60"/>
      <c r="N47" s="60">
        <f>SUM(N2:N46)</f>
        <v>0</v>
      </c>
    </row>
    <row r="49" spans="1:7" ht="15" thickBot="1" x14ac:dyDescent="0.4">
      <c r="A49" s="13" t="s">
        <v>93</v>
      </c>
      <c r="B49" s="13"/>
      <c r="C49" s="14"/>
    </row>
    <row r="50" spans="1:7" ht="23.5" x14ac:dyDescent="0.55000000000000004">
      <c r="B50" s="173"/>
      <c r="C50" s="174"/>
      <c r="D50" s="174"/>
      <c r="E50" s="174"/>
      <c r="F50" s="174"/>
      <c r="G50" s="175"/>
    </row>
    <row r="51" spans="1:7" x14ac:dyDescent="0.35">
      <c r="B51" s="176"/>
      <c r="G51" s="177"/>
    </row>
    <row r="52" spans="1:7" x14ac:dyDescent="0.35">
      <c r="B52" s="178"/>
      <c r="G52" s="177"/>
    </row>
    <row r="53" spans="1:7" ht="15" thickBot="1" x14ac:dyDescent="0.4">
      <c r="B53" s="179"/>
      <c r="C53" s="180"/>
      <c r="D53" s="180"/>
      <c r="E53" s="180"/>
      <c r="F53" s="180"/>
      <c r="G53" s="181"/>
    </row>
    <row r="54" spans="1:7" x14ac:dyDescent="0.35">
      <c r="A54" s="13"/>
      <c r="B54" s="13"/>
    </row>
    <row r="55" spans="1:7" x14ac:dyDescent="0.35">
      <c r="A55" s="13"/>
      <c r="B55" s="13"/>
    </row>
    <row r="56" spans="1:7" x14ac:dyDescent="0.35">
      <c r="A56" s="13"/>
      <c r="B56" s="13"/>
    </row>
  </sheetData>
  <mergeCells count="12">
    <mergeCell ref="A36:A45"/>
    <mergeCell ref="A32:A35"/>
    <mergeCell ref="A17:A19"/>
    <mergeCell ref="A20:A22"/>
    <mergeCell ref="A23:A25"/>
    <mergeCell ref="A26:A28"/>
    <mergeCell ref="A29:A31"/>
    <mergeCell ref="A2:A4"/>
    <mergeCell ref="A5:A7"/>
    <mergeCell ref="A8:A10"/>
    <mergeCell ref="A11:A13"/>
    <mergeCell ref="A14:A1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444E0-3DD5-4D9E-9343-B0A3C104B960}">
  <dimension ref="A1:N56"/>
  <sheetViews>
    <sheetView zoomScale="70" zoomScaleNormal="70" workbookViewId="0">
      <selection activeCell="E2" sqref="E2:E45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7" max="7" width="14.6328125" customWidth="1"/>
    <col min="8" max="8" width="9" bestFit="1" customWidth="1"/>
    <col min="9" max="9" width="11.81640625" bestFit="1" customWidth="1"/>
    <col min="10" max="10" width="9" bestFit="1" customWidth="1"/>
    <col min="11" max="11" width="11.36328125" bestFit="1" customWidth="1"/>
    <col min="12" max="12" width="9" bestFit="1" customWidth="1"/>
    <col min="13" max="13" width="11.36328125" bestFit="1" customWidth="1"/>
    <col min="14" max="14" width="13" bestFit="1" customWidth="1"/>
  </cols>
  <sheetData>
    <row r="1" spans="1:14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79" t="s">
        <v>103</v>
      </c>
      <c r="H1" s="80" t="s">
        <v>100</v>
      </c>
      <c r="I1" s="80" t="s">
        <v>104</v>
      </c>
      <c r="J1" s="80" t="s">
        <v>101</v>
      </c>
      <c r="K1" s="80" t="s">
        <v>104</v>
      </c>
      <c r="L1" s="80" t="s">
        <v>102</v>
      </c>
      <c r="M1" s="80" t="s">
        <v>104</v>
      </c>
      <c r="N1" s="81" t="s">
        <v>25</v>
      </c>
    </row>
    <row r="2" spans="1:14" ht="14" customHeight="1" x14ac:dyDescent="0.35">
      <c r="A2" s="195" t="s">
        <v>86</v>
      </c>
      <c r="B2" s="22" t="s">
        <v>67</v>
      </c>
      <c r="C2" s="121"/>
      <c r="D2" s="44"/>
      <c r="E2" s="82"/>
      <c r="F2" s="107">
        <f>'Component Service Cost'!C23</f>
        <v>27</v>
      </c>
      <c r="G2" s="130">
        <f>F2/6</f>
        <v>4.5</v>
      </c>
      <c r="H2" s="130">
        <f>G2*40</f>
        <v>180</v>
      </c>
      <c r="I2" s="130">
        <f>E2*H2</f>
        <v>0</v>
      </c>
      <c r="J2" s="130">
        <f>G2*10</f>
        <v>45</v>
      </c>
      <c r="K2" s="130">
        <f>(E2*1.5)*J2</f>
        <v>0</v>
      </c>
      <c r="L2" s="130">
        <f>G2*10</f>
        <v>45</v>
      </c>
      <c r="M2" s="130">
        <f>(E2*2)*L2</f>
        <v>0</v>
      </c>
      <c r="N2" s="131">
        <f>(I2+K2+M2)*D2</f>
        <v>0</v>
      </c>
    </row>
    <row r="3" spans="1:14" ht="15.65" customHeight="1" x14ac:dyDescent="0.35">
      <c r="A3" s="196"/>
      <c r="B3" s="23" t="s">
        <v>68</v>
      </c>
      <c r="C3" s="120"/>
      <c r="D3" s="45"/>
      <c r="E3" s="83"/>
      <c r="F3" s="108">
        <f>F2</f>
        <v>27</v>
      </c>
      <c r="G3" s="132">
        <f>F3/6</f>
        <v>4.5</v>
      </c>
      <c r="H3" s="132">
        <f>G3*40</f>
        <v>180</v>
      </c>
      <c r="I3" s="132">
        <f>E3*H3</f>
        <v>0</v>
      </c>
      <c r="J3" s="132">
        <f>G3*10</f>
        <v>45</v>
      </c>
      <c r="K3" s="132">
        <f>(E3*1.5)*J3</f>
        <v>0</v>
      </c>
      <c r="L3" s="132">
        <f>G3*10</f>
        <v>45</v>
      </c>
      <c r="M3" s="132">
        <f>(E3*2)*L3</f>
        <v>0</v>
      </c>
      <c r="N3" s="133">
        <f>(I3+K3+M3)*D3</f>
        <v>0</v>
      </c>
    </row>
    <row r="4" spans="1:14" ht="14.75" customHeight="1" thickBot="1" x14ac:dyDescent="0.4">
      <c r="A4" s="197"/>
      <c r="B4" s="21" t="s">
        <v>53</v>
      </c>
      <c r="C4" s="122"/>
      <c r="D4" s="46"/>
      <c r="E4" s="84"/>
      <c r="F4" s="108">
        <f>F3</f>
        <v>27</v>
      </c>
      <c r="G4" s="134">
        <f t="shared" ref="G4:G45" si="0">F4/6</f>
        <v>4.5</v>
      </c>
      <c r="H4" s="134">
        <f t="shared" ref="H4:H45" si="1">G4*40</f>
        <v>180</v>
      </c>
      <c r="I4" s="134">
        <f t="shared" ref="I4:I45" si="2">E4*H4</f>
        <v>0</v>
      </c>
      <c r="J4" s="134">
        <f t="shared" ref="J4:J45" si="3">G4*10</f>
        <v>45</v>
      </c>
      <c r="K4" s="134">
        <f t="shared" ref="K4:K45" si="4">(E4*1.5)*J4</f>
        <v>0</v>
      </c>
      <c r="L4" s="134">
        <f t="shared" ref="L4:L45" si="5">G4*10</f>
        <v>45</v>
      </c>
      <c r="M4" s="134">
        <f t="shared" ref="M4:M45" si="6">(E4*2)*L4</f>
        <v>0</v>
      </c>
      <c r="N4" s="135">
        <f t="shared" ref="N4:N45" si="7">(I4+K4+M4)*D4</f>
        <v>0</v>
      </c>
    </row>
    <row r="5" spans="1:14" x14ac:dyDescent="0.35">
      <c r="A5" s="207" t="s">
        <v>69</v>
      </c>
      <c r="B5" s="22" t="s">
        <v>67</v>
      </c>
      <c r="C5" s="121"/>
      <c r="D5" s="44"/>
      <c r="E5" s="82"/>
      <c r="F5" s="113">
        <f>F2</f>
        <v>27</v>
      </c>
      <c r="G5" s="130">
        <f t="shared" si="0"/>
        <v>4.5</v>
      </c>
      <c r="H5" s="130">
        <f t="shared" si="1"/>
        <v>180</v>
      </c>
      <c r="I5" s="130">
        <f t="shared" si="2"/>
        <v>0</v>
      </c>
      <c r="J5" s="130">
        <f t="shared" si="3"/>
        <v>45</v>
      </c>
      <c r="K5" s="130">
        <f t="shared" si="4"/>
        <v>0</v>
      </c>
      <c r="L5" s="130">
        <f t="shared" si="5"/>
        <v>45</v>
      </c>
      <c r="M5" s="130">
        <f t="shared" si="6"/>
        <v>0</v>
      </c>
      <c r="N5" s="131">
        <f t="shared" si="7"/>
        <v>0</v>
      </c>
    </row>
    <row r="6" spans="1:14" x14ac:dyDescent="0.35">
      <c r="A6" s="196"/>
      <c r="B6" s="23" t="s">
        <v>68</v>
      </c>
      <c r="C6" s="41">
        <v>1</v>
      </c>
      <c r="D6" s="45">
        <v>1</v>
      </c>
      <c r="E6" s="83"/>
      <c r="F6" s="114">
        <f t="shared" ref="F6:F7" si="8">F3</f>
        <v>27</v>
      </c>
      <c r="G6" s="132">
        <f t="shared" si="0"/>
        <v>4.5</v>
      </c>
      <c r="H6" s="132">
        <f t="shared" si="1"/>
        <v>180</v>
      </c>
      <c r="I6" s="132">
        <f t="shared" si="2"/>
        <v>0</v>
      </c>
      <c r="J6" s="132">
        <f t="shared" si="3"/>
        <v>45</v>
      </c>
      <c r="K6" s="132">
        <f t="shared" si="4"/>
        <v>0</v>
      </c>
      <c r="L6" s="132">
        <f t="shared" si="5"/>
        <v>45</v>
      </c>
      <c r="M6" s="132">
        <f t="shared" si="6"/>
        <v>0</v>
      </c>
      <c r="N6" s="133">
        <f t="shared" si="7"/>
        <v>0</v>
      </c>
    </row>
    <row r="7" spans="1:14" ht="15" thickBot="1" x14ac:dyDescent="0.4">
      <c r="A7" s="197"/>
      <c r="B7" s="21" t="s">
        <v>53</v>
      </c>
      <c r="C7" s="122"/>
      <c r="D7" s="46"/>
      <c r="E7" s="84"/>
      <c r="F7" s="110">
        <f t="shared" si="8"/>
        <v>27</v>
      </c>
      <c r="G7" s="134">
        <f t="shared" si="0"/>
        <v>4.5</v>
      </c>
      <c r="H7" s="134">
        <f t="shared" si="1"/>
        <v>180</v>
      </c>
      <c r="I7" s="134">
        <f t="shared" si="2"/>
        <v>0</v>
      </c>
      <c r="J7" s="134">
        <f t="shared" si="3"/>
        <v>45</v>
      </c>
      <c r="K7" s="134">
        <f t="shared" si="4"/>
        <v>0</v>
      </c>
      <c r="L7" s="134">
        <f t="shared" si="5"/>
        <v>45</v>
      </c>
      <c r="M7" s="134">
        <f t="shared" si="6"/>
        <v>0</v>
      </c>
      <c r="N7" s="135">
        <f t="shared" si="7"/>
        <v>0</v>
      </c>
    </row>
    <row r="8" spans="1:14" x14ac:dyDescent="0.35">
      <c r="A8" s="207" t="s">
        <v>85</v>
      </c>
      <c r="B8" s="22" t="s">
        <v>67</v>
      </c>
      <c r="C8" s="35">
        <v>1</v>
      </c>
      <c r="D8" s="44">
        <v>1</v>
      </c>
      <c r="E8" s="82"/>
      <c r="F8" s="107">
        <f>F5</f>
        <v>27</v>
      </c>
      <c r="G8" s="130">
        <f t="shared" si="0"/>
        <v>4.5</v>
      </c>
      <c r="H8" s="130">
        <f t="shared" si="1"/>
        <v>180</v>
      </c>
      <c r="I8" s="130">
        <f t="shared" si="2"/>
        <v>0</v>
      </c>
      <c r="J8" s="130">
        <f t="shared" si="3"/>
        <v>45</v>
      </c>
      <c r="K8" s="130">
        <f t="shared" si="4"/>
        <v>0</v>
      </c>
      <c r="L8" s="130">
        <f t="shared" si="5"/>
        <v>45</v>
      </c>
      <c r="M8" s="130">
        <f t="shared" si="6"/>
        <v>0</v>
      </c>
      <c r="N8" s="131">
        <f t="shared" si="7"/>
        <v>0</v>
      </c>
    </row>
    <row r="9" spans="1:14" x14ac:dyDescent="0.35">
      <c r="A9" s="196"/>
      <c r="B9" s="23" t="s">
        <v>68</v>
      </c>
      <c r="C9" s="36">
        <v>3</v>
      </c>
      <c r="D9" s="45">
        <v>3</v>
      </c>
      <c r="E9" s="83"/>
      <c r="F9" s="108">
        <f>F6</f>
        <v>27</v>
      </c>
      <c r="G9" s="132">
        <f t="shared" si="0"/>
        <v>4.5</v>
      </c>
      <c r="H9" s="132">
        <f t="shared" si="1"/>
        <v>180</v>
      </c>
      <c r="I9" s="132">
        <f t="shared" si="2"/>
        <v>0</v>
      </c>
      <c r="J9" s="132">
        <f t="shared" si="3"/>
        <v>45</v>
      </c>
      <c r="K9" s="132">
        <f t="shared" si="4"/>
        <v>0</v>
      </c>
      <c r="L9" s="132">
        <f t="shared" si="5"/>
        <v>45</v>
      </c>
      <c r="M9" s="132">
        <f t="shared" si="6"/>
        <v>0</v>
      </c>
      <c r="N9" s="133">
        <f t="shared" si="7"/>
        <v>0</v>
      </c>
    </row>
    <row r="10" spans="1:14" ht="15" thickBot="1" x14ac:dyDescent="0.4">
      <c r="A10" s="197"/>
      <c r="B10" s="21" t="s">
        <v>53</v>
      </c>
      <c r="C10" s="37">
        <v>2</v>
      </c>
      <c r="D10" s="46">
        <v>2</v>
      </c>
      <c r="E10" s="84"/>
      <c r="F10" s="109">
        <f>F7</f>
        <v>27</v>
      </c>
      <c r="G10" s="134">
        <f t="shared" si="0"/>
        <v>4.5</v>
      </c>
      <c r="H10" s="134">
        <f t="shared" si="1"/>
        <v>180</v>
      </c>
      <c r="I10" s="134">
        <f t="shared" si="2"/>
        <v>0</v>
      </c>
      <c r="J10" s="134">
        <f t="shared" si="3"/>
        <v>45</v>
      </c>
      <c r="K10" s="134">
        <f t="shared" si="4"/>
        <v>0</v>
      </c>
      <c r="L10" s="134">
        <f t="shared" si="5"/>
        <v>45</v>
      </c>
      <c r="M10" s="134">
        <f t="shared" si="6"/>
        <v>0</v>
      </c>
      <c r="N10" s="135">
        <f t="shared" si="7"/>
        <v>0</v>
      </c>
    </row>
    <row r="11" spans="1:14" x14ac:dyDescent="0.35">
      <c r="A11" s="195" t="s">
        <v>75</v>
      </c>
      <c r="B11" s="22" t="s">
        <v>67</v>
      </c>
      <c r="C11" s="121"/>
      <c r="D11" s="44"/>
      <c r="E11" s="82"/>
      <c r="F11" s="111">
        <f t="shared" ref="F11:F30" si="9">F8</f>
        <v>27</v>
      </c>
      <c r="G11" s="130">
        <f t="shared" si="0"/>
        <v>4.5</v>
      </c>
      <c r="H11" s="130">
        <f t="shared" si="1"/>
        <v>180</v>
      </c>
      <c r="I11" s="130">
        <f t="shared" si="2"/>
        <v>0</v>
      </c>
      <c r="J11" s="130">
        <f t="shared" si="3"/>
        <v>45</v>
      </c>
      <c r="K11" s="130">
        <f t="shared" si="4"/>
        <v>0</v>
      </c>
      <c r="L11" s="130">
        <f t="shared" si="5"/>
        <v>45</v>
      </c>
      <c r="M11" s="130">
        <f t="shared" si="6"/>
        <v>0</v>
      </c>
      <c r="N11" s="131">
        <f t="shared" si="7"/>
        <v>0</v>
      </c>
    </row>
    <row r="12" spans="1:14" x14ac:dyDescent="0.35">
      <c r="A12" s="196"/>
      <c r="B12" s="23" t="s">
        <v>68</v>
      </c>
      <c r="C12" s="120"/>
      <c r="D12" s="45"/>
      <c r="E12" s="83"/>
      <c r="F12" s="114">
        <f t="shared" si="9"/>
        <v>27</v>
      </c>
      <c r="G12" s="132">
        <f t="shared" si="0"/>
        <v>4.5</v>
      </c>
      <c r="H12" s="132">
        <f t="shared" si="1"/>
        <v>180</v>
      </c>
      <c r="I12" s="132">
        <f t="shared" si="2"/>
        <v>0</v>
      </c>
      <c r="J12" s="132">
        <f t="shared" si="3"/>
        <v>45</v>
      </c>
      <c r="K12" s="132">
        <f t="shared" si="4"/>
        <v>0</v>
      </c>
      <c r="L12" s="132">
        <f t="shared" si="5"/>
        <v>45</v>
      </c>
      <c r="M12" s="132">
        <f t="shared" si="6"/>
        <v>0</v>
      </c>
      <c r="N12" s="133">
        <f t="shared" si="7"/>
        <v>0</v>
      </c>
    </row>
    <row r="13" spans="1:14" ht="15" thickBot="1" x14ac:dyDescent="0.4">
      <c r="A13" s="197"/>
      <c r="B13" s="21" t="s">
        <v>53</v>
      </c>
      <c r="C13" s="122"/>
      <c r="D13" s="46"/>
      <c r="E13" s="84"/>
      <c r="F13" s="115">
        <f t="shared" si="9"/>
        <v>27</v>
      </c>
      <c r="G13" s="134">
        <f t="shared" si="0"/>
        <v>4.5</v>
      </c>
      <c r="H13" s="134">
        <f t="shared" si="1"/>
        <v>180</v>
      </c>
      <c r="I13" s="134">
        <f t="shared" si="2"/>
        <v>0</v>
      </c>
      <c r="J13" s="134">
        <f t="shared" si="3"/>
        <v>45</v>
      </c>
      <c r="K13" s="134">
        <f t="shared" si="4"/>
        <v>0</v>
      </c>
      <c r="L13" s="134">
        <f t="shared" si="5"/>
        <v>45</v>
      </c>
      <c r="M13" s="134">
        <f t="shared" si="6"/>
        <v>0</v>
      </c>
      <c r="N13" s="135">
        <f t="shared" si="7"/>
        <v>0</v>
      </c>
    </row>
    <row r="14" spans="1:14" x14ac:dyDescent="0.35">
      <c r="A14" s="195" t="s">
        <v>74</v>
      </c>
      <c r="B14" s="22" t="s">
        <v>67</v>
      </c>
      <c r="C14" s="121"/>
      <c r="D14" s="44"/>
      <c r="E14" s="82"/>
      <c r="F14" s="111">
        <f t="shared" si="9"/>
        <v>27</v>
      </c>
      <c r="G14" s="130">
        <f t="shared" si="0"/>
        <v>4.5</v>
      </c>
      <c r="H14" s="130">
        <f t="shared" si="1"/>
        <v>180</v>
      </c>
      <c r="I14" s="130">
        <f t="shared" si="2"/>
        <v>0</v>
      </c>
      <c r="J14" s="130">
        <f t="shared" si="3"/>
        <v>45</v>
      </c>
      <c r="K14" s="130">
        <f t="shared" si="4"/>
        <v>0</v>
      </c>
      <c r="L14" s="130">
        <f t="shared" si="5"/>
        <v>45</v>
      </c>
      <c r="M14" s="130">
        <f t="shared" si="6"/>
        <v>0</v>
      </c>
      <c r="N14" s="131">
        <f t="shared" si="7"/>
        <v>0</v>
      </c>
    </row>
    <row r="15" spans="1:14" x14ac:dyDescent="0.35">
      <c r="A15" s="196"/>
      <c r="B15" s="23" t="s">
        <v>68</v>
      </c>
      <c r="C15" s="120"/>
      <c r="D15" s="45"/>
      <c r="E15" s="83"/>
      <c r="F15" s="114">
        <f t="shared" si="9"/>
        <v>27</v>
      </c>
      <c r="G15" s="132">
        <f t="shared" si="0"/>
        <v>4.5</v>
      </c>
      <c r="H15" s="132">
        <f t="shared" si="1"/>
        <v>180</v>
      </c>
      <c r="I15" s="132">
        <f t="shared" si="2"/>
        <v>0</v>
      </c>
      <c r="J15" s="132">
        <f t="shared" si="3"/>
        <v>45</v>
      </c>
      <c r="K15" s="132">
        <f t="shared" si="4"/>
        <v>0</v>
      </c>
      <c r="L15" s="132">
        <f t="shared" si="5"/>
        <v>45</v>
      </c>
      <c r="M15" s="132">
        <f t="shared" si="6"/>
        <v>0</v>
      </c>
      <c r="N15" s="133">
        <f t="shared" si="7"/>
        <v>0</v>
      </c>
    </row>
    <row r="16" spans="1:14" ht="15" thickBot="1" x14ac:dyDescent="0.4">
      <c r="A16" s="197"/>
      <c r="B16" s="21" t="s">
        <v>53</v>
      </c>
      <c r="C16" s="122"/>
      <c r="D16" s="46"/>
      <c r="E16" s="84"/>
      <c r="F16" s="115">
        <f t="shared" si="9"/>
        <v>27</v>
      </c>
      <c r="G16" s="134">
        <f t="shared" si="0"/>
        <v>4.5</v>
      </c>
      <c r="H16" s="134">
        <f t="shared" si="1"/>
        <v>180</v>
      </c>
      <c r="I16" s="134">
        <f t="shared" si="2"/>
        <v>0</v>
      </c>
      <c r="J16" s="134">
        <f t="shared" si="3"/>
        <v>45</v>
      </c>
      <c r="K16" s="134">
        <f t="shared" si="4"/>
        <v>0</v>
      </c>
      <c r="L16" s="134">
        <f t="shared" si="5"/>
        <v>45</v>
      </c>
      <c r="M16" s="134">
        <f t="shared" si="6"/>
        <v>0</v>
      </c>
      <c r="N16" s="135">
        <f t="shared" si="7"/>
        <v>0</v>
      </c>
    </row>
    <row r="17" spans="1:14" x14ac:dyDescent="0.35">
      <c r="A17" s="195" t="s">
        <v>72</v>
      </c>
      <c r="B17" s="22" t="s">
        <v>67</v>
      </c>
      <c r="C17" s="121"/>
      <c r="D17" s="44"/>
      <c r="E17" s="82"/>
      <c r="F17" s="111">
        <f t="shared" si="9"/>
        <v>27</v>
      </c>
      <c r="G17" s="130">
        <f t="shared" si="0"/>
        <v>4.5</v>
      </c>
      <c r="H17" s="130">
        <f t="shared" si="1"/>
        <v>180</v>
      </c>
      <c r="I17" s="130">
        <f t="shared" si="2"/>
        <v>0</v>
      </c>
      <c r="J17" s="130">
        <f t="shared" si="3"/>
        <v>45</v>
      </c>
      <c r="K17" s="130">
        <f t="shared" si="4"/>
        <v>0</v>
      </c>
      <c r="L17" s="130">
        <f t="shared" si="5"/>
        <v>45</v>
      </c>
      <c r="M17" s="130">
        <f t="shared" si="6"/>
        <v>0</v>
      </c>
      <c r="N17" s="131">
        <f t="shared" si="7"/>
        <v>0</v>
      </c>
    </row>
    <row r="18" spans="1:14" x14ac:dyDescent="0.35">
      <c r="A18" s="196"/>
      <c r="B18" s="23" t="s">
        <v>68</v>
      </c>
      <c r="C18" s="120"/>
      <c r="D18" s="45"/>
      <c r="E18" s="83"/>
      <c r="F18" s="114">
        <f t="shared" si="9"/>
        <v>27</v>
      </c>
      <c r="G18" s="132">
        <f t="shared" si="0"/>
        <v>4.5</v>
      </c>
      <c r="H18" s="132">
        <f t="shared" si="1"/>
        <v>180</v>
      </c>
      <c r="I18" s="132">
        <f t="shared" si="2"/>
        <v>0</v>
      </c>
      <c r="J18" s="132">
        <f t="shared" si="3"/>
        <v>45</v>
      </c>
      <c r="K18" s="132">
        <f t="shared" si="4"/>
        <v>0</v>
      </c>
      <c r="L18" s="132">
        <f t="shared" si="5"/>
        <v>45</v>
      </c>
      <c r="M18" s="132">
        <f t="shared" si="6"/>
        <v>0</v>
      </c>
      <c r="N18" s="133">
        <f t="shared" si="7"/>
        <v>0</v>
      </c>
    </row>
    <row r="19" spans="1:14" ht="15" thickBot="1" x14ac:dyDescent="0.4">
      <c r="A19" s="197"/>
      <c r="B19" s="21" t="s">
        <v>53</v>
      </c>
      <c r="C19" s="122"/>
      <c r="D19" s="46"/>
      <c r="E19" s="84"/>
      <c r="F19" s="115">
        <f t="shared" si="9"/>
        <v>27</v>
      </c>
      <c r="G19" s="134">
        <f t="shared" si="0"/>
        <v>4.5</v>
      </c>
      <c r="H19" s="134">
        <f t="shared" si="1"/>
        <v>180</v>
      </c>
      <c r="I19" s="134">
        <f t="shared" si="2"/>
        <v>0</v>
      </c>
      <c r="J19" s="134">
        <f t="shared" si="3"/>
        <v>45</v>
      </c>
      <c r="K19" s="134">
        <f t="shared" si="4"/>
        <v>0</v>
      </c>
      <c r="L19" s="134">
        <f t="shared" si="5"/>
        <v>45</v>
      </c>
      <c r="M19" s="134">
        <f t="shared" si="6"/>
        <v>0</v>
      </c>
      <c r="N19" s="135">
        <f t="shared" si="7"/>
        <v>0</v>
      </c>
    </row>
    <row r="20" spans="1:14" x14ac:dyDescent="0.35">
      <c r="A20" s="204" t="s">
        <v>73</v>
      </c>
      <c r="B20" s="22" t="s">
        <v>67</v>
      </c>
      <c r="C20" s="121"/>
      <c r="D20" s="44"/>
      <c r="E20" s="82"/>
      <c r="F20" s="111">
        <f t="shared" si="9"/>
        <v>27</v>
      </c>
      <c r="G20" s="130">
        <f t="shared" si="0"/>
        <v>4.5</v>
      </c>
      <c r="H20" s="130">
        <f t="shared" si="1"/>
        <v>180</v>
      </c>
      <c r="I20" s="130">
        <f t="shared" si="2"/>
        <v>0</v>
      </c>
      <c r="J20" s="130">
        <f t="shared" si="3"/>
        <v>45</v>
      </c>
      <c r="K20" s="130">
        <f t="shared" si="4"/>
        <v>0</v>
      </c>
      <c r="L20" s="130">
        <f t="shared" si="5"/>
        <v>45</v>
      </c>
      <c r="M20" s="130">
        <f t="shared" si="6"/>
        <v>0</v>
      </c>
      <c r="N20" s="131">
        <f t="shared" si="7"/>
        <v>0</v>
      </c>
    </row>
    <row r="21" spans="1:14" x14ac:dyDescent="0.35">
      <c r="A21" s="205"/>
      <c r="B21" s="23" t="s">
        <v>68</v>
      </c>
      <c r="C21" s="120"/>
      <c r="D21" s="45"/>
      <c r="E21" s="83"/>
      <c r="F21" s="114">
        <f t="shared" si="9"/>
        <v>27</v>
      </c>
      <c r="G21" s="132">
        <f t="shared" si="0"/>
        <v>4.5</v>
      </c>
      <c r="H21" s="132">
        <f t="shared" si="1"/>
        <v>180</v>
      </c>
      <c r="I21" s="132">
        <f t="shared" si="2"/>
        <v>0</v>
      </c>
      <c r="J21" s="132">
        <f t="shared" si="3"/>
        <v>45</v>
      </c>
      <c r="K21" s="132">
        <f t="shared" si="4"/>
        <v>0</v>
      </c>
      <c r="L21" s="132">
        <f t="shared" si="5"/>
        <v>45</v>
      </c>
      <c r="M21" s="132">
        <f t="shared" si="6"/>
        <v>0</v>
      </c>
      <c r="N21" s="133">
        <f t="shared" si="7"/>
        <v>0</v>
      </c>
    </row>
    <row r="22" spans="1:14" ht="15" thickBot="1" x14ac:dyDescent="0.4">
      <c r="A22" s="206"/>
      <c r="B22" s="21" t="s">
        <v>53</v>
      </c>
      <c r="C22" s="122"/>
      <c r="D22" s="46"/>
      <c r="E22" s="84"/>
      <c r="F22" s="115">
        <f t="shared" si="9"/>
        <v>27</v>
      </c>
      <c r="G22" s="134">
        <f t="shared" si="0"/>
        <v>4.5</v>
      </c>
      <c r="H22" s="134">
        <f t="shared" si="1"/>
        <v>180</v>
      </c>
      <c r="I22" s="134">
        <f t="shared" si="2"/>
        <v>0</v>
      </c>
      <c r="J22" s="134">
        <f t="shared" si="3"/>
        <v>45</v>
      </c>
      <c r="K22" s="134">
        <f t="shared" si="4"/>
        <v>0</v>
      </c>
      <c r="L22" s="134">
        <f t="shared" si="5"/>
        <v>45</v>
      </c>
      <c r="M22" s="134">
        <f t="shared" si="6"/>
        <v>0</v>
      </c>
      <c r="N22" s="135">
        <f t="shared" si="7"/>
        <v>0</v>
      </c>
    </row>
    <row r="23" spans="1:14" x14ac:dyDescent="0.35">
      <c r="A23" s="204" t="s">
        <v>70</v>
      </c>
      <c r="B23" s="22" t="s">
        <v>71</v>
      </c>
      <c r="C23" s="121"/>
      <c r="D23" s="44"/>
      <c r="E23" s="85"/>
      <c r="F23" s="111">
        <f t="shared" si="9"/>
        <v>27</v>
      </c>
      <c r="G23" s="136">
        <f t="shared" si="0"/>
        <v>4.5</v>
      </c>
      <c r="H23" s="136">
        <f t="shared" si="1"/>
        <v>180</v>
      </c>
      <c r="I23" s="136">
        <f t="shared" si="2"/>
        <v>0</v>
      </c>
      <c r="J23" s="136">
        <f t="shared" si="3"/>
        <v>45</v>
      </c>
      <c r="K23" s="136">
        <f t="shared" si="4"/>
        <v>0</v>
      </c>
      <c r="L23" s="136">
        <f t="shared" si="5"/>
        <v>45</v>
      </c>
      <c r="M23" s="136">
        <f t="shared" si="6"/>
        <v>0</v>
      </c>
      <c r="N23" s="136">
        <f t="shared" si="7"/>
        <v>0</v>
      </c>
    </row>
    <row r="24" spans="1:14" x14ac:dyDescent="0.35">
      <c r="A24" s="205"/>
      <c r="B24" s="119"/>
      <c r="C24" s="120"/>
      <c r="D24" s="45"/>
      <c r="E24" s="83"/>
      <c r="F24" s="114">
        <f t="shared" si="9"/>
        <v>27</v>
      </c>
      <c r="G24" s="132">
        <f t="shared" si="0"/>
        <v>4.5</v>
      </c>
      <c r="H24" s="132">
        <f t="shared" si="1"/>
        <v>180</v>
      </c>
      <c r="I24" s="132">
        <f t="shared" si="2"/>
        <v>0</v>
      </c>
      <c r="J24" s="132">
        <f t="shared" si="3"/>
        <v>45</v>
      </c>
      <c r="K24" s="132">
        <f t="shared" si="4"/>
        <v>0</v>
      </c>
      <c r="L24" s="132">
        <f t="shared" si="5"/>
        <v>45</v>
      </c>
      <c r="M24" s="132">
        <f t="shared" si="6"/>
        <v>0</v>
      </c>
      <c r="N24" s="132">
        <f t="shared" si="7"/>
        <v>0</v>
      </c>
    </row>
    <row r="25" spans="1:14" ht="15" thickBot="1" x14ac:dyDescent="0.4">
      <c r="A25" s="206"/>
      <c r="B25" s="21" t="s">
        <v>53</v>
      </c>
      <c r="C25" s="122"/>
      <c r="D25" s="46"/>
      <c r="E25" s="86"/>
      <c r="F25" s="115">
        <f t="shared" si="9"/>
        <v>27</v>
      </c>
      <c r="G25" s="137">
        <f t="shared" si="0"/>
        <v>4.5</v>
      </c>
      <c r="H25" s="137">
        <f t="shared" si="1"/>
        <v>180</v>
      </c>
      <c r="I25" s="137">
        <f t="shared" si="2"/>
        <v>0</v>
      </c>
      <c r="J25" s="137">
        <f t="shared" si="3"/>
        <v>45</v>
      </c>
      <c r="K25" s="137">
        <f t="shared" si="4"/>
        <v>0</v>
      </c>
      <c r="L25" s="137">
        <f t="shared" si="5"/>
        <v>45</v>
      </c>
      <c r="M25" s="137">
        <f t="shared" si="6"/>
        <v>0</v>
      </c>
      <c r="N25" s="137">
        <f t="shared" si="7"/>
        <v>0</v>
      </c>
    </row>
    <row r="26" spans="1:14" x14ac:dyDescent="0.35">
      <c r="A26" s="195" t="s">
        <v>87</v>
      </c>
      <c r="B26" s="22" t="s">
        <v>67</v>
      </c>
      <c r="C26" s="121"/>
      <c r="D26" s="44"/>
      <c r="E26" s="82"/>
      <c r="F26" s="111">
        <f t="shared" si="9"/>
        <v>27</v>
      </c>
      <c r="G26" s="130">
        <f t="shared" si="0"/>
        <v>4.5</v>
      </c>
      <c r="H26" s="130">
        <f t="shared" si="1"/>
        <v>180</v>
      </c>
      <c r="I26" s="130">
        <f t="shared" si="2"/>
        <v>0</v>
      </c>
      <c r="J26" s="130">
        <f t="shared" si="3"/>
        <v>45</v>
      </c>
      <c r="K26" s="130">
        <f t="shared" si="4"/>
        <v>0</v>
      </c>
      <c r="L26" s="130">
        <f t="shared" si="5"/>
        <v>45</v>
      </c>
      <c r="M26" s="130">
        <f t="shared" si="6"/>
        <v>0</v>
      </c>
      <c r="N26" s="131">
        <f t="shared" si="7"/>
        <v>0</v>
      </c>
    </row>
    <row r="27" spans="1:14" x14ac:dyDescent="0.35">
      <c r="A27" s="196"/>
      <c r="B27" s="23" t="s">
        <v>68</v>
      </c>
      <c r="C27" s="120"/>
      <c r="D27" s="45"/>
      <c r="E27" s="83"/>
      <c r="F27" s="114">
        <f t="shared" si="9"/>
        <v>27</v>
      </c>
      <c r="G27" s="132">
        <f t="shared" si="0"/>
        <v>4.5</v>
      </c>
      <c r="H27" s="132">
        <f t="shared" si="1"/>
        <v>180</v>
      </c>
      <c r="I27" s="132">
        <f t="shared" si="2"/>
        <v>0</v>
      </c>
      <c r="J27" s="132">
        <f t="shared" si="3"/>
        <v>45</v>
      </c>
      <c r="K27" s="132">
        <f t="shared" si="4"/>
        <v>0</v>
      </c>
      <c r="L27" s="132">
        <f t="shared" si="5"/>
        <v>45</v>
      </c>
      <c r="M27" s="132">
        <f t="shared" si="6"/>
        <v>0</v>
      </c>
      <c r="N27" s="133">
        <f t="shared" si="7"/>
        <v>0</v>
      </c>
    </row>
    <row r="28" spans="1:14" ht="15" thickBot="1" x14ac:dyDescent="0.4">
      <c r="A28" s="208"/>
      <c r="B28" s="21" t="s">
        <v>53</v>
      </c>
      <c r="C28" s="122"/>
      <c r="D28" s="47"/>
      <c r="E28" s="84"/>
      <c r="F28" s="115">
        <f t="shared" si="9"/>
        <v>27</v>
      </c>
      <c r="G28" s="134">
        <f t="shared" si="0"/>
        <v>4.5</v>
      </c>
      <c r="H28" s="134">
        <f t="shared" si="1"/>
        <v>180</v>
      </c>
      <c r="I28" s="134">
        <f t="shared" si="2"/>
        <v>0</v>
      </c>
      <c r="J28" s="134">
        <f t="shared" si="3"/>
        <v>45</v>
      </c>
      <c r="K28" s="134">
        <f t="shared" si="4"/>
        <v>0</v>
      </c>
      <c r="L28" s="134">
        <f t="shared" si="5"/>
        <v>45</v>
      </c>
      <c r="M28" s="134">
        <f t="shared" si="6"/>
        <v>0</v>
      </c>
      <c r="N28" s="135">
        <f t="shared" si="7"/>
        <v>0</v>
      </c>
    </row>
    <row r="29" spans="1:14" x14ac:dyDescent="0.35">
      <c r="A29" s="195" t="s">
        <v>74</v>
      </c>
      <c r="B29" s="19" t="s">
        <v>67</v>
      </c>
      <c r="C29" s="121"/>
      <c r="D29" s="44"/>
      <c r="E29" s="82"/>
      <c r="F29" s="111">
        <f t="shared" si="9"/>
        <v>27</v>
      </c>
      <c r="G29" s="130">
        <f t="shared" si="0"/>
        <v>4.5</v>
      </c>
      <c r="H29" s="130">
        <f t="shared" si="1"/>
        <v>180</v>
      </c>
      <c r="I29" s="130">
        <f t="shared" si="2"/>
        <v>0</v>
      </c>
      <c r="J29" s="130">
        <f t="shared" si="3"/>
        <v>45</v>
      </c>
      <c r="K29" s="130">
        <f t="shared" si="4"/>
        <v>0</v>
      </c>
      <c r="L29" s="130">
        <f t="shared" si="5"/>
        <v>45</v>
      </c>
      <c r="M29" s="130">
        <f t="shared" si="6"/>
        <v>0</v>
      </c>
      <c r="N29" s="131">
        <f t="shared" si="7"/>
        <v>0</v>
      </c>
    </row>
    <row r="30" spans="1:14" x14ac:dyDescent="0.35">
      <c r="A30" s="196"/>
      <c r="B30" s="20" t="s">
        <v>68</v>
      </c>
      <c r="C30" s="120"/>
      <c r="D30" s="45"/>
      <c r="E30" s="83"/>
      <c r="F30" s="114">
        <f t="shared" si="9"/>
        <v>27</v>
      </c>
      <c r="G30" s="132">
        <f t="shared" si="0"/>
        <v>4.5</v>
      </c>
      <c r="H30" s="132">
        <f t="shared" si="1"/>
        <v>180</v>
      </c>
      <c r="I30" s="132">
        <f t="shared" si="2"/>
        <v>0</v>
      </c>
      <c r="J30" s="132">
        <f t="shared" si="3"/>
        <v>45</v>
      </c>
      <c r="K30" s="132">
        <f t="shared" si="4"/>
        <v>0</v>
      </c>
      <c r="L30" s="132">
        <f t="shared" si="5"/>
        <v>45</v>
      </c>
      <c r="M30" s="132">
        <f t="shared" si="6"/>
        <v>0</v>
      </c>
      <c r="N30" s="133">
        <f t="shared" si="7"/>
        <v>0</v>
      </c>
    </row>
    <row r="31" spans="1:14" ht="15" thickBot="1" x14ac:dyDescent="0.4">
      <c r="A31" s="197"/>
      <c r="B31" s="26" t="s">
        <v>53</v>
      </c>
      <c r="C31" s="122"/>
      <c r="D31" s="46"/>
      <c r="E31" s="84"/>
      <c r="F31" s="115">
        <f>F28</f>
        <v>27</v>
      </c>
      <c r="G31" s="134">
        <f t="shared" si="0"/>
        <v>4.5</v>
      </c>
      <c r="H31" s="134">
        <f t="shared" si="1"/>
        <v>180</v>
      </c>
      <c r="I31" s="134">
        <f t="shared" si="2"/>
        <v>0</v>
      </c>
      <c r="J31" s="134">
        <f t="shared" si="3"/>
        <v>45</v>
      </c>
      <c r="K31" s="134">
        <f t="shared" si="4"/>
        <v>0</v>
      </c>
      <c r="L31" s="134">
        <f t="shared" si="5"/>
        <v>45</v>
      </c>
      <c r="M31" s="134">
        <f t="shared" si="6"/>
        <v>0</v>
      </c>
      <c r="N31" s="135">
        <f t="shared" si="7"/>
        <v>0</v>
      </c>
    </row>
    <row r="32" spans="1:14" ht="15" customHeight="1" x14ac:dyDescent="0.35">
      <c r="A32" s="201" t="s">
        <v>105</v>
      </c>
      <c r="B32" s="98" t="s">
        <v>107</v>
      </c>
      <c r="C32" s="123"/>
      <c r="D32" s="99"/>
      <c r="E32" s="94"/>
      <c r="F32" s="113">
        <f>F31</f>
        <v>27</v>
      </c>
      <c r="G32" s="130">
        <f t="shared" si="0"/>
        <v>4.5</v>
      </c>
      <c r="H32" s="130">
        <f t="shared" si="1"/>
        <v>180</v>
      </c>
      <c r="I32" s="130">
        <f t="shared" si="2"/>
        <v>0</v>
      </c>
      <c r="J32" s="130">
        <f t="shared" si="3"/>
        <v>45</v>
      </c>
      <c r="K32" s="130">
        <f t="shared" si="4"/>
        <v>0</v>
      </c>
      <c r="L32" s="130">
        <f t="shared" si="5"/>
        <v>45</v>
      </c>
      <c r="M32" s="130">
        <f t="shared" si="6"/>
        <v>0</v>
      </c>
      <c r="N32" s="138">
        <f t="shared" si="7"/>
        <v>0</v>
      </c>
    </row>
    <row r="33" spans="1:14" x14ac:dyDescent="0.35">
      <c r="A33" s="202"/>
      <c r="B33" s="100" t="s">
        <v>108</v>
      </c>
      <c r="C33" s="124"/>
      <c r="D33" s="101"/>
      <c r="E33" s="95"/>
      <c r="F33" s="114">
        <f>F32</f>
        <v>27</v>
      </c>
      <c r="G33" s="132">
        <f t="shared" si="0"/>
        <v>4.5</v>
      </c>
      <c r="H33" s="132">
        <f t="shared" si="1"/>
        <v>180</v>
      </c>
      <c r="I33" s="132">
        <f t="shared" si="2"/>
        <v>0</v>
      </c>
      <c r="J33" s="132">
        <f t="shared" si="3"/>
        <v>45</v>
      </c>
      <c r="K33" s="132">
        <f t="shared" si="4"/>
        <v>0</v>
      </c>
      <c r="L33" s="132">
        <f t="shared" si="5"/>
        <v>45</v>
      </c>
      <c r="M33" s="132">
        <f t="shared" si="6"/>
        <v>0</v>
      </c>
      <c r="N33" s="133">
        <f t="shared" si="7"/>
        <v>0</v>
      </c>
    </row>
    <row r="34" spans="1:14" x14ac:dyDescent="0.35">
      <c r="A34" s="202"/>
      <c r="B34" s="100" t="s">
        <v>106</v>
      </c>
      <c r="C34" s="124"/>
      <c r="D34" s="101"/>
      <c r="E34" s="83"/>
      <c r="F34" s="110">
        <f>F33</f>
        <v>27</v>
      </c>
      <c r="G34" s="132">
        <f t="shared" si="0"/>
        <v>4.5</v>
      </c>
      <c r="H34" s="132">
        <f t="shared" si="1"/>
        <v>180</v>
      </c>
      <c r="I34" s="132">
        <f t="shared" si="2"/>
        <v>0</v>
      </c>
      <c r="J34" s="132">
        <f t="shared" si="3"/>
        <v>45</v>
      </c>
      <c r="K34" s="132">
        <f t="shared" si="4"/>
        <v>0</v>
      </c>
      <c r="L34" s="132">
        <f t="shared" si="5"/>
        <v>45</v>
      </c>
      <c r="M34" s="132">
        <f t="shared" si="6"/>
        <v>0</v>
      </c>
      <c r="N34" s="139">
        <f t="shared" si="7"/>
        <v>0</v>
      </c>
    </row>
    <row r="35" spans="1:14" ht="15" thickBot="1" x14ac:dyDescent="0.4">
      <c r="A35" s="203"/>
      <c r="B35" s="102" t="s">
        <v>109</v>
      </c>
      <c r="C35" s="125"/>
      <c r="D35" s="103"/>
      <c r="E35" s="97"/>
      <c r="F35" s="110">
        <f>F34</f>
        <v>27</v>
      </c>
      <c r="G35" s="140">
        <f t="shared" si="0"/>
        <v>4.5</v>
      </c>
      <c r="H35" s="140">
        <f>G35*40</f>
        <v>180</v>
      </c>
      <c r="I35" s="140">
        <f t="shared" si="2"/>
        <v>0</v>
      </c>
      <c r="J35" s="140">
        <f t="shared" si="3"/>
        <v>45</v>
      </c>
      <c r="K35" s="140">
        <f t="shared" si="4"/>
        <v>0</v>
      </c>
      <c r="L35" s="140">
        <f t="shared" si="5"/>
        <v>45</v>
      </c>
      <c r="M35" s="140">
        <f t="shared" si="6"/>
        <v>0</v>
      </c>
      <c r="N35" s="141">
        <f t="shared" si="7"/>
        <v>0</v>
      </c>
    </row>
    <row r="36" spans="1:14" x14ac:dyDescent="0.35">
      <c r="A36" s="198" t="s">
        <v>76</v>
      </c>
      <c r="B36" s="27" t="s">
        <v>77</v>
      </c>
      <c r="C36" s="35">
        <v>1</v>
      </c>
      <c r="D36" s="44">
        <v>1</v>
      </c>
      <c r="E36" s="82"/>
      <c r="F36" s="107">
        <f>F31</f>
        <v>27</v>
      </c>
      <c r="G36" s="130">
        <f t="shared" si="0"/>
        <v>4.5</v>
      </c>
      <c r="H36" s="130">
        <f t="shared" si="1"/>
        <v>180</v>
      </c>
      <c r="I36" s="130">
        <f t="shared" si="2"/>
        <v>0</v>
      </c>
      <c r="J36" s="130">
        <f t="shared" si="3"/>
        <v>45</v>
      </c>
      <c r="K36" s="130">
        <f t="shared" si="4"/>
        <v>0</v>
      </c>
      <c r="L36" s="130">
        <f t="shared" si="5"/>
        <v>45</v>
      </c>
      <c r="M36" s="130">
        <f t="shared" si="6"/>
        <v>0</v>
      </c>
      <c r="N36" s="131">
        <f t="shared" si="7"/>
        <v>0</v>
      </c>
    </row>
    <row r="37" spans="1:14" x14ac:dyDescent="0.35">
      <c r="A37" s="199"/>
      <c r="B37" s="12" t="s">
        <v>78</v>
      </c>
      <c r="C37" s="36"/>
      <c r="D37" s="45"/>
      <c r="E37" s="83"/>
      <c r="F37" s="108">
        <f>F36</f>
        <v>27</v>
      </c>
      <c r="G37" s="132">
        <f t="shared" si="0"/>
        <v>4.5</v>
      </c>
      <c r="H37" s="132">
        <f t="shared" si="1"/>
        <v>180</v>
      </c>
      <c r="I37" s="132">
        <f t="shared" si="2"/>
        <v>0</v>
      </c>
      <c r="J37" s="132">
        <f t="shared" si="3"/>
        <v>45</v>
      </c>
      <c r="K37" s="132">
        <f t="shared" si="4"/>
        <v>0</v>
      </c>
      <c r="L37" s="132">
        <f t="shared" si="5"/>
        <v>45</v>
      </c>
      <c r="M37" s="132">
        <f t="shared" si="6"/>
        <v>0</v>
      </c>
      <c r="N37" s="133">
        <f t="shared" si="7"/>
        <v>0</v>
      </c>
    </row>
    <row r="38" spans="1:14" x14ac:dyDescent="0.35">
      <c r="A38" s="199"/>
      <c r="B38" s="12" t="s">
        <v>79</v>
      </c>
      <c r="C38" s="36">
        <v>1</v>
      </c>
      <c r="D38" s="45">
        <v>1</v>
      </c>
      <c r="E38" s="83"/>
      <c r="F38" s="108">
        <f t="shared" ref="F38:F44" si="10">F37</f>
        <v>27</v>
      </c>
      <c r="G38" s="132">
        <f t="shared" si="0"/>
        <v>4.5</v>
      </c>
      <c r="H38" s="132">
        <f t="shared" si="1"/>
        <v>180</v>
      </c>
      <c r="I38" s="132">
        <f t="shared" si="2"/>
        <v>0</v>
      </c>
      <c r="J38" s="132">
        <f t="shared" si="3"/>
        <v>45</v>
      </c>
      <c r="K38" s="132">
        <f t="shared" si="4"/>
        <v>0</v>
      </c>
      <c r="L38" s="132">
        <f t="shared" si="5"/>
        <v>45</v>
      </c>
      <c r="M38" s="132">
        <f t="shared" si="6"/>
        <v>0</v>
      </c>
      <c r="N38" s="133">
        <f t="shared" si="7"/>
        <v>0</v>
      </c>
    </row>
    <row r="39" spans="1:14" x14ac:dyDescent="0.35">
      <c r="A39" s="199"/>
      <c r="B39" s="12" t="s">
        <v>80</v>
      </c>
      <c r="C39" s="36">
        <v>1</v>
      </c>
      <c r="D39" s="45">
        <v>1</v>
      </c>
      <c r="E39" s="83"/>
      <c r="F39" s="108">
        <f t="shared" si="10"/>
        <v>27</v>
      </c>
      <c r="G39" s="132">
        <f t="shared" si="0"/>
        <v>4.5</v>
      </c>
      <c r="H39" s="132">
        <f t="shared" si="1"/>
        <v>180</v>
      </c>
      <c r="I39" s="132">
        <f t="shared" si="2"/>
        <v>0</v>
      </c>
      <c r="J39" s="132">
        <f t="shared" si="3"/>
        <v>45</v>
      </c>
      <c r="K39" s="132">
        <f t="shared" si="4"/>
        <v>0</v>
      </c>
      <c r="L39" s="132">
        <f t="shared" si="5"/>
        <v>45</v>
      </c>
      <c r="M39" s="132">
        <f t="shared" si="6"/>
        <v>0</v>
      </c>
      <c r="N39" s="133">
        <f t="shared" si="7"/>
        <v>0</v>
      </c>
    </row>
    <row r="40" spans="1:14" x14ac:dyDescent="0.35">
      <c r="A40" s="199"/>
      <c r="B40" s="12" t="s">
        <v>81</v>
      </c>
      <c r="C40" s="36"/>
      <c r="D40" s="45"/>
      <c r="E40" s="83"/>
      <c r="F40" s="108">
        <f t="shared" si="10"/>
        <v>27</v>
      </c>
      <c r="G40" s="132">
        <f t="shared" si="0"/>
        <v>4.5</v>
      </c>
      <c r="H40" s="132">
        <f t="shared" si="1"/>
        <v>180</v>
      </c>
      <c r="I40" s="132">
        <f t="shared" si="2"/>
        <v>0</v>
      </c>
      <c r="J40" s="132">
        <f t="shared" si="3"/>
        <v>45</v>
      </c>
      <c r="K40" s="132">
        <f t="shared" si="4"/>
        <v>0</v>
      </c>
      <c r="L40" s="132">
        <f t="shared" si="5"/>
        <v>45</v>
      </c>
      <c r="M40" s="132">
        <f t="shared" si="6"/>
        <v>0</v>
      </c>
      <c r="N40" s="133">
        <f t="shared" si="7"/>
        <v>0</v>
      </c>
    </row>
    <row r="41" spans="1:14" x14ac:dyDescent="0.35">
      <c r="A41" s="199"/>
      <c r="B41" s="12" t="s">
        <v>52</v>
      </c>
      <c r="C41" s="36">
        <v>1</v>
      </c>
      <c r="D41" s="45">
        <v>1</v>
      </c>
      <c r="E41" s="83"/>
      <c r="F41" s="108">
        <f t="shared" si="10"/>
        <v>27</v>
      </c>
      <c r="G41" s="132">
        <f t="shared" si="0"/>
        <v>4.5</v>
      </c>
      <c r="H41" s="132">
        <f t="shared" si="1"/>
        <v>180</v>
      </c>
      <c r="I41" s="132">
        <f t="shared" si="2"/>
        <v>0</v>
      </c>
      <c r="J41" s="132">
        <f t="shared" si="3"/>
        <v>45</v>
      </c>
      <c r="K41" s="132">
        <f t="shared" si="4"/>
        <v>0</v>
      </c>
      <c r="L41" s="132">
        <f t="shared" si="5"/>
        <v>45</v>
      </c>
      <c r="M41" s="132">
        <f t="shared" si="6"/>
        <v>0</v>
      </c>
      <c r="N41" s="133">
        <f t="shared" si="7"/>
        <v>0</v>
      </c>
    </row>
    <row r="42" spans="1:14" x14ac:dyDescent="0.35">
      <c r="A42" s="199"/>
      <c r="B42" s="12" t="s">
        <v>50</v>
      </c>
      <c r="C42" s="36">
        <v>1</v>
      </c>
      <c r="D42" s="45">
        <v>1</v>
      </c>
      <c r="E42" s="83"/>
      <c r="F42" s="108">
        <f t="shared" si="10"/>
        <v>27</v>
      </c>
      <c r="G42" s="132">
        <f t="shared" si="0"/>
        <v>4.5</v>
      </c>
      <c r="H42" s="132">
        <f t="shared" si="1"/>
        <v>180</v>
      </c>
      <c r="I42" s="132">
        <f t="shared" si="2"/>
        <v>0</v>
      </c>
      <c r="J42" s="132">
        <f t="shared" si="3"/>
        <v>45</v>
      </c>
      <c r="K42" s="132">
        <f t="shared" si="4"/>
        <v>0</v>
      </c>
      <c r="L42" s="132">
        <f t="shared" si="5"/>
        <v>45</v>
      </c>
      <c r="M42" s="132">
        <f t="shared" si="6"/>
        <v>0</v>
      </c>
      <c r="N42" s="133">
        <f t="shared" si="7"/>
        <v>0</v>
      </c>
    </row>
    <row r="43" spans="1:14" x14ac:dyDescent="0.35">
      <c r="A43" s="199"/>
      <c r="B43" s="12" t="s">
        <v>82</v>
      </c>
      <c r="C43" s="36">
        <v>1</v>
      </c>
      <c r="D43" s="45">
        <v>1</v>
      </c>
      <c r="E43" s="83"/>
      <c r="F43" s="108">
        <f t="shared" si="10"/>
        <v>27</v>
      </c>
      <c r="G43" s="132">
        <f t="shared" si="0"/>
        <v>4.5</v>
      </c>
      <c r="H43" s="132">
        <f t="shared" si="1"/>
        <v>180</v>
      </c>
      <c r="I43" s="132">
        <f t="shared" si="2"/>
        <v>0</v>
      </c>
      <c r="J43" s="132">
        <f t="shared" si="3"/>
        <v>45</v>
      </c>
      <c r="K43" s="132">
        <f t="shared" si="4"/>
        <v>0</v>
      </c>
      <c r="L43" s="132">
        <f t="shared" si="5"/>
        <v>45</v>
      </c>
      <c r="M43" s="132">
        <f t="shared" si="6"/>
        <v>0</v>
      </c>
      <c r="N43" s="133">
        <f t="shared" si="7"/>
        <v>0</v>
      </c>
    </row>
    <row r="44" spans="1:14" x14ac:dyDescent="0.35">
      <c r="A44" s="199"/>
      <c r="B44" s="12" t="s">
        <v>83</v>
      </c>
      <c r="C44" s="36"/>
      <c r="D44" s="45"/>
      <c r="E44" s="83"/>
      <c r="F44" s="108">
        <f t="shared" si="10"/>
        <v>27</v>
      </c>
      <c r="G44" s="132">
        <f t="shared" si="0"/>
        <v>4.5</v>
      </c>
      <c r="H44" s="132">
        <f t="shared" si="1"/>
        <v>180</v>
      </c>
      <c r="I44" s="132">
        <f t="shared" si="2"/>
        <v>0</v>
      </c>
      <c r="J44" s="132">
        <f t="shared" si="3"/>
        <v>45</v>
      </c>
      <c r="K44" s="132">
        <f t="shared" si="4"/>
        <v>0</v>
      </c>
      <c r="L44" s="132">
        <f t="shared" si="5"/>
        <v>45</v>
      </c>
      <c r="M44" s="132">
        <f t="shared" si="6"/>
        <v>0</v>
      </c>
      <c r="N44" s="133">
        <f t="shared" si="7"/>
        <v>0</v>
      </c>
    </row>
    <row r="45" spans="1:14" ht="15" thickBot="1" x14ac:dyDescent="0.4">
      <c r="A45" s="200"/>
      <c r="B45" s="28" t="s">
        <v>84</v>
      </c>
      <c r="C45" s="37">
        <v>1</v>
      </c>
      <c r="D45" s="46">
        <v>1</v>
      </c>
      <c r="E45" s="84"/>
      <c r="F45" s="109">
        <f>F44</f>
        <v>27</v>
      </c>
      <c r="G45" s="134">
        <f t="shared" si="0"/>
        <v>4.5</v>
      </c>
      <c r="H45" s="134">
        <f t="shared" si="1"/>
        <v>180</v>
      </c>
      <c r="I45" s="134">
        <f t="shared" si="2"/>
        <v>0</v>
      </c>
      <c r="J45" s="134">
        <f t="shared" si="3"/>
        <v>45</v>
      </c>
      <c r="K45" s="134">
        <f t="shared" si="4"/>
        <v>0</v>
      </c>
      <c r="L45" s="134">
        <f t="shared" si="5"/>
        <v>45</v>
      </c>
      <c r="M45" s="134">
        <f t="shared" si="6"/>
        <v>0</v>
      </c>
      <c r="N45" s="135">
        <f t="shared" si="7"/>
        <v>0</v>
      </c>
    </row>
    <row r="46" spans="1:14" x14ac:dyDescent="0.35">
      <c r="A46" s="17"/>
      <c r="C46" s="18"/>
      <c r="G46" s="60"/>
      <c r="H46" s="60"/>
      <c r="I46" s="60"/>
      <c r="J46" s="60"/>
      <c r="K46" s="60"/>
      <c r="L46" s="60"/>
      <c r="M46" s="60"/>
      <c r="N46" s="60"/>
    </row>
    <row r="47" spans="1:14" x14ac:dyDescent="0.35">
      <c r="A47" s="15"/>
      <c r="B47" s="30" t="s">
        <v>25</v>
      </c>
      <c r="C47" s="31">
        <f>SUM(C2:C45)</f>
        <v>14</v>
      </c>
      <c r="D47" s="48">
        <f>SUM(D2:D45)</f>
        <v>14</v>
      </c>
      <c r="G47" s="60"/>
      <c r="H47" s="60"/>
      <c r="I47" s="60"/>
      <c r="J47" s="60"/>
      <c r="K47" s="60"/>
      <c r="L47" s="60"/>
      <c r="M47" s="60"/>
      <c r="N47" s="60">
        <f>SUM(N2:N46)</f>
        <v>0</v>
      </c>
    </row>
    <row r="49" spans="1:7" ht="15" thickBot="1" x14ac:dyDescent="0.4">
      <c r="A49" s="13" t="s">
        <v>93</v>
      </c>
      <c r="B49" s="13"/>
      <c r="C49" s="14"/>
    </row>
    <row r="50" spans="1:7" ht="23.5" x14ac:dyDescent="0.55000000000000004">
      <c r="B50" s="173"/>
      <c r="C50" s="174"/>
      <c r="D50" s="174"/>
      <c r="E50" s="174"/>
      <c r="F50" s="174"/>
      <c r="G50" s="175"/>
    </row>
    <row r="51" spans="1:7" x14ac:dyDescent="0.35">
      <c r="B51" s="176"/>
      <c r="G51" s="177"/>
    </row>
    <row r="52" spans="1:7" x14ac:dyDescent="0.35">
      <c r="B52" s="178"/>
      <c r="G52" s="177"/>
    </row>
    <row r="53" spans="1:7" ht="15" thickBot="1" x14ac:dyDescent="0.4">
      <c r="B53" s="179"/>
      <c r="C53" s="180"/>
      <c r="D53" s="180"/>
      <c r="E53" s="180"/>
      <c r="F53" s="180"/>
      <c r="G53" s="181"/>
    </row>
    <row r="54" spans="1:7" x14ac:dyDescent="0.35">
      <c r="A54" s="13"/>
      <c r="B54" s="13"/>
    </row>
    <row r="55" spans="1:7" x14ac:dyDescent="0.35">
      <c r="A55" s="13"/>
      <c r="B55" s="13"/>
    </row>
    <row r="56" spans="1:7" x14ac:dyDescent="0.35">
      <c r="A56" s="13"/>
      <c r="B56" s="13"/>
    </row>
  </sheetData>
  <mergeCells count="12">
    <mergeCell ref="A36:A45"/>
    <mergeCell ref="A32:A35"/>
    <mergeCell ref="A17:A19"/>
    <mergeCell ref="A20:A22"/>
    <mergeCell ref="A23:A25"/>
    <mergeCell ref="A26:A28"/>
    <mergeCell ref="A29:A31"/>
    <mergeCell ref="A2:A4"/>
    <mergeCell ref="A5:A7"/>
    <mergeCell ref="A8:A10"/>
    <mergeCell ref="A11:A13"/>
    <mergeCell ref="A14:A1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5EFBC-3219-4889-B08E-DEACAB33D5EF}">
  <dimension ref="A1:N56"/>
  <sheetViews>
    <sheetView zoomScale="70" zoomScaleNormal="70" workbookViewId="0">
      <selection activeCell="E2" sqref="E2:E45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7" max="7" width="14.6328125" customWidth="1"/>
    <col min="8" max="8" width="9" bestFit="1" customWidth="1"/>
    <col min="9" max="9" width="11.81640625" bestFit="1" customWidth="1"/>
    <col min="10" max="10" width="9" bestFit="1" customWidth="1"/>
    <col min="11" max="11" width="11.36328125" bestFit="1" customWidth="1"/>
    <col min="12" max="12" width="9" bestFit="1" customWidth="1"/>
    <col min="13" max="13" width="11.36328125" bestFit="1" customWidth="1"/>
    <col min="14" max="14" width="13" bestFit="1" customWidth="1"/>
  </cols>
  <sheetData>
    <row r="1" spans="1:14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79" t="s">
        <v>103</v>
      </c>
      <c r="H1" s="80" t="s">
        <v>100</v>
      </c>
      <c r="I1" s="80" t="s">
        <v>104</v>
      </c>
      <c r="J1" s="80" t="s">
        <v>101</v>
      </c>
      <c r="K1" s="80" t="s">
        <v>104</v>
      </c>
      <c r="L1" s="80" t="s">
        <v>102</v>
      </c>
      <c r="M1" s="80" t="s">
        <v>104</v>
      </c>
      <c r="N1" s="81" t="s">
        <v>25</v>
      </c>
    </row>
    <row r="2" spans="1:14" ht="14" customHeight="1" x14ac:dyDescent="0.35">
      <c r="A2" s="195" t="s">
        <v>86</v>
      </c>
      <c r="B2" s="22" t="s">
        <v>67</v>
      </c>
      <c r="C2" s="121"/>
      <c r="D2" s="44"/>
      <c r="E2" s="82"/>
      <c r="F2" s="107">
        <f>'Component Service Cost'!C24</f>
        <v>27</v>
      </c>
      <c r="G2" s="130">
        <f>F2/6</f>
        <v>4.5</v>
      </c>
      <c r="H2" s="130">
        <f>G2*40</f>
        <v>180</v>
      </c>
      <c r="I2" s="130">
        <f>E2*H2</f>
        <v>0</v>
      </c>
      <c r="J2" s="130">
        <f>G2*10</f>
        <v>45</v>
      </c>
      <c r="K2" s="130">
        <f>(E2*1.5)*J2</f>
        <v>0</v>
      </c>
      <c r="L2" s="130">
        <f>G2*10</f>
        <v>45</v>
      </c>
      <c r="M2" s="130">
        <f>(E2*2)*L2</f>
        <v>0</v>
      </c>
      <c r="N2" s="131">
        <f>(I2+K2+M2)*D2</f>
        <v>0</v>
      </c>
    </row>
    <row r="3" spans="1:14" ht="15.65" customHeight="1" x14ac:dyDescent="0.35">
      <c r="A3" s="196"/>
      <c r="B3" s="23" t="s">
        <v>68</v>
      </c>
      <c r="C3" s="120"/>
      <c r="D3" s="45"/>
      <c r="E3" s="83"/>
      <c r="F3" s="108">
        <f>F2</f>
        <v>27</v>
      </c>
      <c r="G3" s="132">
        <f>F3/6</f>
        <v>4.5</v>
      </c>
      <c r="H3" s="132">
        <f>G3*40</f>
        <v>180</v>
      </c>
      <c r="I3" s="132">
        <f>E3*H3</f>
        <v>0</v>
      </c>
      <c r="J3" s="132">
        <f>G3*10</f>
        <v>45</v>
      </c>
      <c r="K3" s="132">
        <f>(E3*1.5)*J3</f>
        <v>0</v>
      </c>
      <c r="L3" s="132">
        <f>G3*10</f>
        <v>45</v>
      </c>
      <c r="M3" s="132">
        <f>(E3*2)*L3</f>
        <v>0</v>
      </c>
      <c r="N3" s="133">
        <f>(I3+K3+M3)*D3</f>
        <v>0</v>
      </c>
    </row>
    <row r="4" spans="1:14" ht="14.75" customHeight="1" thickBot="1" x14ac:dyDescent="0.4">
      <c r="A4" s="197"/>
      <c r="B4" s="21" t="s">
        <v>53</v>
      </c>
      <c r="C4" s="122"/>
      <c r="D4" s="46"/>
      <c r="E4" s="84"/>
      <c r="F4" s="108">
        <f>F3</f>
        <v>27</v>
      </c>
      <c r="G4" s="134">
        <f t="shared" ref="G4:G45" si="0">F4/6</f>
        <v>4.5</v>
      </c>
      <c r="H4" s="134">
        <f t="shared" ref="H4:H45" si="1">G4*40</f>
        <v>180</v>
      </c>
      <c r="I4" s="134">
        <f t="shared" ref="I4:I45" si="2">E4*H4</f>
        <v>0</v>
      </c>
      <c r="J4" s="134">
        <f t="shared" ref="J4:J45" si="3">G4*10</f>
        <v>45</v>
      </c>
      <c r="K4" s="134">
        <f t="shared" ref="K4:K45" si="4">(E4*1.5)*J4</f>
        <v>0</v>
      </c>
      <c r="L4" s="134">
        <f t="shared" ref="L4:L45" si="5">G4*10</f>
        <v>45</v>
      </c>
      <c r="M4" s="134">
        <f t="shared" ref="M4:M45" si="6">(E4*2)*L4</f>
        <v>0</v>
      </c>
      <c r="N4" s="135">
        <f t="shared" ref="N4:N45" si="7">(I4+K4+M4)*D4</f>
        <v>0</v>
      </c>
    </row>
    <row r="5" spans="1:14" x14ac:dyDescent="0.35">
      <c r="A5" s="207" t="s">
        <v>69</v>
      </c>
      <c r="B5" s="22" t="s">
        <v>67</v>
      </c>
      <c r="C5" s="121"/>
      <c r="D5" s="44"/>
      <c r="E5" s="82"/>
      <c r="F5" s="113">
        <f>F2</f>
        <v>27</v>
      </c>
      <c r="G5" s="130">
        <f t="shared" si="0"/>
        <v>4.5</v>
      </c>
      <c r="H5" s="130">
        <f t="shared" si="1"/>
        <v>180</v>
      </c>
      <c r="I5" s="130">
        <f t="shared" si="2"/>
        <v>0</v>
      </c>
      <c r="J5" s="130">
        <f t="shared" si="3"/>
        <v>45</v>
      </c>
      <c r="K5" s="130">
        <f t="shared" si="4"/>
        <v>0</v>
      </c>
      <c r="L5" s="130">
        <f t="shared" si="5"/>
        <v>45</v>
      </c>
      <c r="M5" s="130">
        <f t="shared" si="6"/>
        <v>0</v>
      </c>
      <c r="N5" s="131">
        <f t="shared" si="7"/>
        <v>0</v>
      </c>
    </row>
    <row r="6" spans="1:14" x14ac:dyDescent="0.35">
      <c r="A6" s="196"/>
      <c r="B6" s="23" t="s">
        <v>68</v>
      </c>
      <c r="C6" s="41">
        <v>1</v>
      </c>
      <c r="D6" s="45">
        <v>1</v>
      </c>
      <c r="E6" s="83"/>
      <c r="F6" s="114">
        <f t="shared" ref="F6:F7" si="8">F3</f>
        <v>27</v>
      </c>
      <c r="G6" s="132">
        <f t="shared" si="0"/>
        <v>4.5</v>
      </c>
      <c r="H6" s="132">
        <f t="shared" si="1"/>
        <v>180</v>
      </c>
      <c r="I6" s="132">
        <f t="shared" si="2"/>
        <v>0</v>
      </c>
      <c r="J6" s="132">
        <f t="shared" si="3"/>
        <v>45</v>
      </c>
      <c r="K6" s="132">
        <f t="shared" si="4"/>
        <v>0</v>
      </c>
      <c r="L6" s="132">
        <f t="shared" si="5"/>
        <v>45</v>
      </c>
      <c r="M6" s="132">
        <f t="shared" si="6"/>
        <v>0</v>
      </c>
      <c r="N6" s="133">
        <f t="shared" si="7"/>
        <v>0</v>
      </c>
    </row>
    <row r="7" spans="1:14" ht="15" thickBot="1" x14ac:dyDescent="0.4">
      <c r="A7" s="197"/>
      <c r="B7" s="21" t="s">
        <v>53</v>
      </c>
      <c r="C7" s="122"/>
      <c r="D7" s="46"/>
      <c r="E7" s="84"/>
      <c r="F7" s="110">
        <f t="shared" si="8"/>
        <v>27</v>
      </c>
      <c r="G7" s="134">
        <f t="shared" si="0"/>
        <v>4.5</v>
      </c>
      <c r="H7" s="134">
        <f t="shared" si="1"/>
        <v>180</v>
      </c>
      <c r="I7" s="134">
        <f t="shared" si="2"/>
        <v>0</v>
      </c>
      <c r="J7" s="134">
        <f t="shared" si="3"/>
        <v>45</v>
      </c>
      <c r="K7" s="134">
        <f t="shared" si="4"/>
        <v>0</v>
      </c>
      <c r="L7" s="134">
        <f t="shared" si="5"/>
        <v>45</v>
      </c>
      <c r="M7" s="134">
        <f t="shared" si="6"/>
        <v>0</v>
      </c>
      <c r="N7" s="135">
        <f t="shared" si="7"/>
        <v>0</v>
      </c>
    </row>
    <row r="8" spans="1:14" x14ac:dyDescent="0.35">
      <c r="A8" s="207" t="s">
        <v>85</v>
      </c>
      <c r="B8" s="22" t="s">
        <v>67</v>
      </c>
      <c r="C8" s="35">
        <v>1</v>
      </c>
      <c r="D8" s="44">
        <v>1</v>
      </c>
      <c r="E8" s="82"/>
      <c r="F8" s="107">
        <f>F5</f>
        <v>27</v>
      </c>
      <c r="G8" s="130">
        <f t="shared" si="0"/>
        <v>4.5</v>
      </c>
      <c r="H8" s="130">
        <f t="shared" si="1"/>
        <v>180</v>
      </c>
      <c r="I8" s="130">
        <f t="shared" si="2"/>
        <v>0</v>
      </c>
      <c r="J8" s="130">
        <f t="shared" si="3"/>
        <v>45</v>
      </c>
      <c r="K8" s="130">
        <f t="shared" si="4"/>
        <v>0</v>
      </c>
      <c r="L8" s="130">
        <f t="shared" si="5"/>
        <v>45</v>
      </c>
      <c r="M8" s="130">
        <f t="shared" si="6"/>
        <v>0</v>
      </c>
      <c r="N8" s="131">
        <f t="shared" si="7"/>
        <v>0</v>
      </c>
    </row>
    <row r="9" spans="1:14" x14ac:dyDescent="0.35">
      <c r="A9" s="196"/>
      <c r="B9" s="23" t="s">
        <v>68</v>
      </c>
      <c r="C9" s="36">
        <v>3</v>
      </c>
      <c r="D9" s="45">
        <v>3</v>
      </c>
      <c r="E9" s="83"/>
      <c r="F9" s="108">
        <f>F6</f>
        <v>27</v>
      </c>
      <c r="G9" s="132">
        <f t="shared" si="0"/>
        <v>4.5</v>
      </c>
      <c r="H9" s="132">
        <f t="shared" si="1"/>
        <v>180</v>
      </c>
      <c r="I9" s="132">
        <f t="shared" si="2"/>
        <v>0</v>
      </c>
      <c r="J9" s="132">
        <f t="shared" si="3"/>
        <v>45</v>
      </c>
      <c r="K9" s="132">
        <f t="shared" si="4"/>
        <v>0</v>
      </c>
      <c r="L9" s="132">
        <f t="shared" si="5"/>
        <v>45</v>
      </c>
      <c r="M9" s="132">
        <f t="shared" si="6"/>
        <v>0</v>
      </c>
      <c r="N9" s="133">
        <f t="shared" si="7"/>
        <v>0</v>
      </c>
    </row>
    <row r="10" spans="1:14" ht="15" thickBot="1" x14ac:dyDescent="0.4">
      <c r="A10" s="197"/>
      <c r="B10" s="21" t="s">
        <v>53</v>
      </c>
      <c r="C10" s="37">
        <v>2</v>
      </c>
      <c r="D10" s="46">
        <v>2</v>
      </c>
      <c r="E10" s="84"/>
      <c r="F10" s="109">
        <f>F7</f>
        <v>27</v>
      </c>
      <c r="G10" s="134">
        <f t="shared" si="0"/>
        <v>4.5</v>
      </c>
      <c r="H10" s="134">
        <f t="shared" si="1"/>
        <v>180</v>
      </c>
      <c r="I10" s="134">
        <f t="shared" si="2"/>
        <v>0</v>
      </c>
      <c r="J10" s="134">
        <f t="shared" si="3"/>
        <v>45</v>
      </c>
      <c r="K10" s="134">
        <f t="shared" si="4"/>
        <v>0</v>
      </c>
      <c r="L10" s="134">
        <f t="shared" si="5"/>
        <v>45</v>
      </c>
      <c r="M10" s="134">
        <f t="shared" si="6"/>
        <v>0</v>
      </c>
      <c r="N10" s="135">
        <f t="shared" si="7"/>
        <v>0</v>
      </c>
    </row>
    <row r="11" spans="1:14" x14ac:dyDescent="0.35">
      <c r="A11" s="195" t="s">
        <v>75</v>
      </c>
      <c r="B11" s="22" t="s">
        <v>67</v>
      </c>
      <c r="C11" s="121"/>
      <c r="D11" s="44"/>
      <c r="E11" s="82"/>
      <c r="F11" s="111">
        <f t="shared" ref="F11:F30" si="9">F8</f>
        <v>27</v>
      </c>
      <c r="G11" s="130">
        <f t="shared" si="0"/>
        <v>4.5</v>
      </c>
      <c r="H11" s="130">
        <f t="shared" si="1"/>
        <v>180</v>
      </c>
      <c r="I11" s="130">
        <f t="shared" si="2"/>
        <v>0</v>
      </c>
      <c r="J11" s="130">
        <f t="shared" si="3"/>
        <v>45</v>
      </c>
      <c r="K11" s="130">
        <f t="shared" si="4"/>
        <v>0</v>
      </c>
      <c r="L11" s="130">
        <f t="shared" si="5"/>
        <v>45</v>
      </c>
      <c r="M11" s="130">
        <f t="shared" si="6"/>
        <v>0</v>
      </c>
      <c r="N11" s="131">
        <f t="shared" si="7"/>
        <v>0</v>
      </c>
    </row>
    <row r="12" spans="1:14" x14ac:dyDescent="0.35">
      <c r="A12" s="196"/>
      <c r="B12" s="23" t="s">
        <v>68</v>
      </c>
      <c r="C12" s="120"/>
      <c r="D12" s="45"/>
      <c r="E12" s="83"/>
      <c r="F12" s="114">
        <f t="shared" si="9"/>
        <v>27</v>
      </c>
      <c r="G12" s="132">
        <f t="shared" si="0"/>
        <v>4.5</v>
      </c>
      <c r="H12" s="132">
        <f t="shared" si="1"/>
        <v>180</v>
      </c>
      <c r="I12" s="132">
        <f t="shared" si="2"/>
        <v>0</v>
      </c>
      <c r="J12" s="132">
        <f t="shared" si="3"/>
        <v>45</v>
      </c>
      <c r="K12" s="132">
        <f t="shared" si="4"/>
        <v>0</v>
      </c>
      <c r="L12" s="132">
        <f t="shared" si="5"/>
        <v>45</v>
      </c>
      <c r="M12" s="132">
        <f t="shared" si="6"/>
        <v>0</v>
      </c>
      <c r="N12" s="133">
        <f t="shared" si="7"/>
        <v>0</v>
      </c>
    </row>
    <row r="13" spans="1:14" ht="15" thickBot="1" x14ac:dyDescent="0.4">
      <c r="A13" s="197"/>
      <c r="B13" s="21" t="s">
        <v>53</v>
      </c>
      <c r="C13" s="122"/>
      <c r="D13" s="46"/>
      <c r="E13" s="84"/>
      <c r="F13" s="115">
        <f t="shared" si="9"/>
        <v>27</v>
      </c>
      <c r="G13" s="134">
        <f t="shared" si="0"/>
        <v>4.5</v>
      </c>
      <c r="H13" s="134">
        <f t="shared" si="1"/>
        <v>180</v>
      </c>
      <c r="I13" s="134">
        <f t="shared" si="2"/>
        <v>0</v>
      </c>
      <c r="J13" s="134">
        <f t="shared" si="3"/>
        <v>45</v>
      </c>
      <c r="K13" s="134">
        <f t="shared" si="4"/>
        <v>0</v>
      </c>
      <c r="L13" s="134">
        <f t="shared" si="5"/>
        <v>45</v>
      </c>
      <c r="M13" s="134">
        <f t="shared" si="6"/>
        <v>0</v>
      </c>
      <c r="N13" s="135">
        <f t="shared" si="7"/>
        <v>0</v>
      </c>
    </row>
    <row r="14" spans="1:14" x14ac:dyDescent="0.35">
      <c r="A14" s="195" t="s">
        <v>74</v>
      </c>
      <c r="B14" s="22" t="s">
        <v>67</v>
      </c>
      <c r="C14" s="121"/>
      <c r="D14" s="44"/>
      <c r="E14" s="82"/>
      <c r="F14" s="111">
        <f t="shared" si="9"/>
        <v>27</v>
      </c>
      <c r="G14" s="130">
        <f t="shared" si="0"/>
        <v>4.5</v>
      </c>
      <c r="H14" s="130">
        <f t="shared" si="1"/>
        <v>180</v>
      </c>
      <c r="I14" s="130">
        <f t="shared" si="2"/>
        <v>0</v>
      </c>
      <c r="J14" s="130">
        <f t="shared" si="3"/>
        <v>45</v>
      </c>
      <c r="K14" s="130">
        <f t="shared" si="4"/>
        <v>0</v>
      </c>
      <c r="L14" s="130">
        <f t="shared" si="5"/>
        <v>45</v>
      </c>
      <c r="M14" s="130">
        <f t="shared" si="6"/>
        <v>0</v>
      </c>
      <c r="N14" s="131">
        <f t="shared" si="7"/>
        <v>0</v>
      </c>
    </row>
    <row r="15" spans="1:14" x14ac:dyDescent="0.35">
      <c r="A15" s="196"/>
      <c r="B15" s="23" t="s">
        <v>68</v>
      </c>
      <c r="C15" s="120"/>
      <c r="D15" s="45"/>
      <c r="E15" s="83"/>
      <c r="F15" s="114">
        <f t="shared" si="9"/>
        <v>27</v>
      </c>
      <c r="G15" s="132">
        <f t="shared" si="0"/>
        <v>4.5</v>
      </c>
      <c r="H15" s="132">
        <f t="shared" si="1"/>
        <v>180</v>
      </c>
      <c r="I15" s="132">
        <f t="shared" si="2"/>
        <v>0</v>
      </c>
      <c r="J15" s="132">
        <f t="shared" si="3"/>
        <v>45</v>
      </c>
      <c r="K15" s="132">
        <f t="shared" si="4"/>
        <v>0</v>
      </c>
      <c r="L15" s="132">
        <f t="shared" si="5"/>
        <v>45</v>
      </c>
      <c r="M15" s="132">
        <f t="shared" si="6"/>
        <v>0</v>
      </c>
      <c r="N15" s="133">
        <f t="shared" si="7"/>
        <v>0</v>
      </c>
    </row>
    <row r="16" spans="1:14" ht="15" thickBot="1" x14ac:dyDescent="0.4">
      <c r="A16" s="197"/>
      <c r="B16" s="21" t="s">
        <v>53</v>
      </c>
      <c r="C16" s="122"/>
      <c r="D16" s="46"/>
      <c r="E16" s="84"/>
      <c r="F16" s="115">
        <f t="shared" si="9"/>
        <v>27</v>
      </c>
      <c r="G16" s="134">
        <f t="shared" si="0"/>
        <v>4.5</v>
      </c>
      <c r="H16" s="134">
        <f t="shared" si="1"/>
        <v>180</v>
      </c>
      <c r="I16" s="134">
        <f t="shared" si="2"/>
        <v>0</v>
      </c>
      <c r="J16" s="134">
        <f t="shared" si="3"/>
        <v>45</v>
      </c>
      <c r="K16" s="134">
        <f t="shared" si="4"/>
        <v>0</v>
      </c>
      <c r="L16" s="134">
        <f t="shared" si="5"/>
        <v>45</v>
      </c>
      <c r="M16" s="134">
        <f t="shared" si="6"/>
        <v>0</v>
      </c>
      <c r="N16" s="135">
        <f t="shared" si="7"/>
        <v>0</v>
      </c>
    </row>
    <row r="17" spans="1:14" x14ac:dyDescent="0.35">
      <c r="A17" s="195" t="s">
        <v>72</v>
      </c>
      <c r="B17" s="22" t="s">
        <v>67</v>
      </c>
      <c r="C17" s="121"/>
      <c r="D17" s="44"/>
      <c r="E17" s="82"/>
      <c r="F17" s="111">
        <f t="shared" si="9"/>
        <v>27</v>
      </c>
      <c r="G17" s="130">
        <f t="shared" si="0"/>
        <v>4.5</v>
      </c>
      <c r="H17" s="130">
        <f t="shared" si="1"/>
        <v>180</v>
      </c>
      <c r="I17" s="130">
        <f t="shared" si="2"/>
        <v>0</v>
      </c>
      <c r="J17" s="130">
        <f t="shared" si="3"/>
        <v>45</v>
      </c>
      <c r="K17" s="130">
        <f t="shared" si="4"/>
        <v>0</v>
      </c>
      <c r="L17" s="130">
        <f t="shared" si="5"/>
        <v>45</v>
      </c>
      <c r="M17" s="130">
        <f t="shared" si="6"/>
        <v>0</v>
      </c>
      <c r="N17" s="131">
        <f t="shared" si="7"/>
        <v>0</v>
      </c>
    </row>
    <row r="18" spans="1:14" x14ac:dyDescent="0.35">
      <c r="A18" s="196"/>
      <c r="B18" s="23" t="s">
        <v>68</v>
      </c>
      <c r="C18" s="120"/>
      <c r="D18" s="45"/>
      <c r="E18" s="83"/>
      <c r="F18" s="114">
        <f t="shared" si="9"/>
        <v>27</v>
      </c>
      <c r="G18" s="132">
        <f t="shared" si="0"/>
        <v>4.5</v>
      </c>
      <c r="H18" s="132">
        <f t="shared" si="1"/>
        <v>180</v>
      </c>
      <c r="I18" s="132">
        <f t="shared" si="2"/>
        <v>0</v>
      </c>
      <c r="J18" s="132">
        <f t="shared" si="3"/>
        <v>45</v>
      </c>
      <c r="K18" s="132">
        <f t="shared" si="4"/>
        <v>0</v>
      </c>
      <c r="L18" s="132">
        <f t="shared" si="5"/>
        <v>45</v>
      </c>
      <c r="M18" s="132">
        <f t="shared" si="6"/>
        <v>0</v>
      </c>
      <c r="N18" s="133">
        <f t="shared" si="7"/>
        <v>0</v>
      </c>
    </row>
    <row r="19" spans="1:14" ht="15" thickBot="1" x14ac:dyDescent="0.4">
      <c r="A19" s="197"/>
      <c r="B19" s="21" t="s">
        <v>53</v>
      </c>
      <c r="C19" s="122"/>
      <c r="D19" s="46"/>
      <c r="E19" s="84"/>
      <c r="F19" s="115">
        <f t="shared" si="9"/>
        <v>27</v>
      </c>
      <c r="G19" s="134">
        <f t="shared" si="0"/>
        <v>4.5</v>
      </c>
      <c r="H19" s="134">
        <f t="shared" si="1"/>
        <v>180</v>
      </c>
      <c r="I19" s="134">
        <f t="shared" si="2"/>
        <v>0</v>
      </c>
      <c r="J19" s="134">
        <f t="shared" si="3"/>
        <v>45</v>
      </c>
      <c r="K19" s="134">
        <f t="shared" si="4"/>
        <v>0</v>
      </c>
      <c r="L19" s="134">
        <f t="shared" si="5"/>
        <v>45</v>
      </c>
      <c r="M19" s="134">
        <f t="shared" si="6"/>
        <v>0</v>
      </c>
      <c r="N19" s="135">
        <f t="shared" si="7"/>
        <v>0</v>
      </c>
    </row>
    <row r="20" spans="1:14" x14ac:dyDescent="0.35">
      <c r="A20" s="204" t="s">
        <v>73</v>
      </c>
      <c r="B20" s="22" t="s">
        <v>67</v>
      </c>
      <c r="C20" s="121"/>
      <c r="D20" s="44"/>
      <c r="E20" s="82"/>
      <c r="F20" s="111">
        <f t="shared" si="9"/>
        <v>27</v>
      </c>
      <c r="G20" s="130">
        <f t="shared" si="0"/>
        <v>4.5</v>
      </c>
      <c r="H20" s="130">
        <f t="shared" si="1"/>
        <v>180</v>
      </c>
      <c r="I20" s="130">
        <f t="shared" si="2"/>
        <v>0</v>
      </c>
      <c r="J20" s="130">
        <f t="shared" si="3"/>
        <v>45</v>
      </c>
      <c r="K20" s="130">
        <f t="shared" si="4"/>
        <v>0</v>
      </c>
      <c r="L20" s="130">
        <f t="shared" si="5"/>
        <v>45</v>
      </c>
      <c r="M20" s="130">
        <f t="shared" si="6"/>
        <v>0</v>
      </c>
      <c r="N20" s="131">
        <f t="shared" si="7"/>
        <v>0</v>
      </c>
    </row>
    <row r="21" spans="1:14" x14ac:dyDescent="0.35">
      <c r="A21" s="205"/>
      <c r="B21" s="23" t="s">
        <v>68</v>
      </c>
      <c r="C21" s="120"/>
      <c r="D21" s="45"/>
      <c r="E21" s="83"/>
      <c r="F21" s="114">
        <f t="shared" si="9"/>
        <v>27</v>
      </c>
      <c r="G21" s="132">
        <f t="shared" si="0"/>
        <v>4.5</v>
      </c>
      <c r="H21" s="132">
        <f t="shared" si="1"/>
        <v>180</v>
      </c>
      <c r="I21" s="132">
        <f t="shared" si="2"/>
        <v>0</v>
      </c>
      <c r="J21" s="132">
        <f t="shared" si="3"/>
        <v>45</v>
      </c>
      <c r="K21" s="132">
        <f t="shared" si="4"/>
        <v>0</v>
      </c>
      <c r="L21" s="132">
        <f t="shared" si="5"/>
        <v>45</v>
      </c>
      <c r="M21" s="132">
        <f t="shared" si="6"/>
        <v>0</v>
      </c>
      <c r="N21" s="133">
        <f t="shared" si="7"/>
        <v>0</v>
      </c>
    </row>
    <row r="22" spans="1:14" ht="15" thickBot="1" x14ac:dyDescent="0.4">
      <c r="A22" s="206"/>
      <c r="B22" s="21" t="s">
        <v>53</v>
      </c>
      <c r="C22" s="122"/>
      <c r="D22" s="46"/>
      <c r="E22" s="84"/>
      <c r="F22" s="115">
        <f t="shared" si="9"/>
        <v>27</v>
      </c>
      <c r="G22" s="134">
        <f t="shared" si="0"/>
        <v>4.5</v>
      </c>
      <c r="H22" s="134">
        <f t="shared" si="1"/>
        <v>180</v>
      </c>
      <c r="I22" s="134">
        <f t="shared" si="2"/>
        <v>0</v>
      </c>
      <c r="J22" s="134">
        <f t="shared" si="3"/>
        <v>45</v>
      </c>
      <c r="K22" s="134">
        <f t="shared" si="4"/>
        <v>0</v>
      </c>
      <c r="L22" s="134">
        <f t="shared" si="5"/>
        <v>45</v>
      </c>
      <c r="M22" s="134">
        <f t="shared" si="6"/>
        <v>0</v>
      </c>
      <c r="N22" s="135">
        <f t="shared" si="7"/>
        <v>0</v>
      </c>
    </row>
    <row r="23" spans="1:14" x14ac:dyDescent="0.35">
      <c r="A23" s="204" t="s">
        <v>70</v>
      </c>
      <c r="B23" s="22" t="s">
        <v>71</v>
      </c>
      <c r="C23" s="121"/>
      <c r="D23" s="44"/>
      <c r="E23" s="85"/>
      <c r="F23" s="111">
        <f t="shared" si="9"/>
        <v>27</v>
      </c>
      <c r="G23" s="136">
        <f t="shared" si="0"/>
        <v>4.5</v>
      </c>
      <c r="H23" s="136">
        <f t="shared" si="1"/>
        <v>180</v>
      </c>
      <c r="I23" s="136">
        <f t="shared" si="2"/>
        <v>0</v>
      </c>
      <c r="J23" s="136">
        <f t="shared" si="3"/>
        <v>45</v>
      </c>
      <c r="K23" s="136">
        <f t="shared" si="4"/>
        <v>0</v>
      </c>
      <c r="L23" s="136">
        <f t="shared" si="5"/>
        <v>45</v>
      </c>
      <c r="M23" s="136">
        <f t="shared" si="6"/>
        <v>0</v>
      </c>
      <c r="N23" s="136">
        <f t="shared" si="7"/>
        <v>0</v>
      </c>
    </row>
    <row r="24" spans="1:14" x14ac:dyDescent="0.35">
      <c r="A24" s="205"/>
      <c r="B24" s="119"/>
      <c r="C24" s="120"/>
      <c r="D24" s="45"/>
      <c r="E24" s="83"/>
      <c r="F24" s="114">
        <f t="shared" si="9"/>
        <v>27</v>
      </c>
      <c r="G24" s="132">
        <f t="shared" si="0"/>
        <v>4.5</v>
      </c>
      <c r="H24" s="132">
        <f t="shared" si="1"/>
        <v>180</v>
      </c>
      <c r="I24" s="132">
        <f t="shared" si="2"/>
        <v>0</v>
      </c>
      <c r="J24" s="132">
        <f t="shared" si="3"/>
        <v>45</v>
      </c>
      <c r="K24" s="132">
        <f t="shared" si="4"/>
        <v>0</v>
      </c>
      <c r="L24" s="132">
        <f t="shared" si="5"/>
        <v>45</v>
      </c>
      <c r="M24" s="132">
        <f t="shared" si="6"/>
        <v>0</v>
      </c>
      <c r="N24" s="132">
        <f t="shared" si="7"/>
        <v>0</v>
      </c>
    </row>
    <row r="25" spans="1:14" ht="15" thickBot="1" x14ac:dyDescent="0.4">
      <c r="A25" s="206"/>
      <c r="B25" s="21" t="s">
        <v>53</v>
      </c>
      <c r="C25" s="122"/>
      <c r="D25" s="46"/>
      <c r="E25" s="86"/>
      <c r="F25" s="115">
        <f t="shared" si="9"/>
        <v>27</v>
      </c>
      <c r="G25" s="137">
        <f t="shared" si="0"/>
        <v>4.5</v>
      </c>
      <c r="H25" s="137">
        <f t="shared" si="1"/>
        <v>180</v>
      </c>
      <c r="I25" s="137">
        <f t="shared" si="2"/>
        <v>0</v>
      </c>
      <c r="J25" s="137">
        <f t="shared" si="3"/>
        <v>45</v>
      </c>
      <c r="K25" s="137">
        <f t="shared" si="4"/>
        <v>0</v>
      </c>
      <c r="L25" s="137">
        <f t="shared" si="5"/>
        <v>45</v>
      </c>
      <c r="M25" s="137">
        <f t="shared" si="6"/>
        <v>0</v>
      </c>
      <c r="N25" s="137">
        <f t="shared" si="7"/>
        <v>0</v>
      </c>
    </row>
    <row r="26" spans="1:14" x14ac:dyDescent="0.35">
      <c r="A26" s="195" t="s">
        <v>87</v>
      </c>
      <c r="B26" s="22" t="s">
        <v>67</v>
      </c>
      <c r="C26" s="121"/>
      <c r="D26" s="44"/>
      <c r="E26" s="82"/>
      <c r="F26" s="111">
        <f t="shared" si="9"/>
        <v>27</v>
      </c>
      <c r="G26" s="130">
        <f t="shared" si="0"/>
        <v>4.5</v>
      </c>
      <c r="H26" s="130">
        <f t="shared" si="1"/>
        <v>180</v>
      </c>
      <c r="I26" s="130">
        <f t="shared" si="2"/>
        <v>0</v>
      </c>
      <c r="J26" s="130">
        <f t="shared" si="3"/>
        <v>45</v>
      </c>
      <c r="K26" s="130">
        <f t="shared" si="4"/>
        <v>0</v>
      </c>
      <c r="L26" s="130">
        <f t="shared" si="5"/>
        <v>45</v>
      </c>
      <c r="M26" s="130">
        <f t="shared" si="6"/>
        <v>0</v>
      </c>
      <c r="N26" s="131">
        <f t="shared" si="7"/>
        <v>0</v>
      </c>
    </row>
    <row r="27" spans="1:14" x14ac:dyDescent="0.35">
      <c r="A27" s="196"/>
      <c r="B27" s="23" t="s">
        <v>68</v>
      </c>
      <c r="C27" s="120"/>
      <c r="D27" s="45"/>
      <c r="E27" s="83"/>
      <c r="F27" s="114">
        <f t="shared" si="9"/>
        <v>27</v>
      </c>
      <c r="G27" s="132">
        <f t="shared" si="0"/>
        <v>4.5</v>
      </c>
      <c r="H27" s="132">
        <f t="shared" si="1"/>
        <v>180</v>
      </c>
      <c r="I27" s="132">
        <f t="shared" si="2"/>
        <v>0</v>
      </c>
      <c r="J27" s="132">
        <f t="shared" si="3"/>
        <v>45</v>
      </c>
      <c r="K27" s="132">
        <f t="shared" si="4"/>
        <v>0</v>
      </c>
      <c r="L27" s="132">
        <f t="shared" si="5"/>
        <v>45</v>
      </c>
      <c r="M27" s="132">
        <f t="shared" si="6"/>
        <v>0</v>
      </c>
      <c r="N27" s="133">
        <f t="shared" si="7"/>
        <v>0</v>
      </c>
    </row>
    <row r="28" spans="1:14" ht="15" thickBot="1" x14ac:dyDescent="0.4">
      <c r="A28" s="208"/>
      <c r="B28" s="21" t="s">
        <v>53</v>
      </c>
      <c r="C28" s="122"/>
      <c r="D28" s="47"/>
      <c r="E28" s="84"/>
      <c r="F28" s="115">
        <f t="shared" si="9"/>
        <v>27</v>
      </c>
      <c r="G28" s="134">
        <f t="shared" si="0"/>
        <v>4.5</v>
      </c>
      <c r="H28" s="134">
        <f t="shared" si="1"/>
        <v>180</v>
      </c>
      <c r="I28" s="134">
        <f t="shared" si="2"/>
        <v>0</v>
      </c>
      <c r="J28" s="134">
        <f t="shared" si="3"/>
        <v>45</v>
      </c>
      <c r="K28" s="134">
        <f t="shared" si="4"/>
        <v>0</v>
      </c>
      <c r="L28" s="134">
        <f t="shared" si="5"/>
        <v>45</v>
      </c>
      <c r="M28" s="134">
        <f t="shared" si="6"/>
        <v>0</v>
      </c>
      <c r="N28" s="135">
        <f t="shared" si="7"/>
        <v>0</v>
      </c>
    </row>
    <row r="29" spans="1:14" x14ac:dyDescent="0.35">
      <c r="A29" s="195" t="s">
        <v>74</v>
      </c>
      <c r="B29" s="19" t="s">
        <v>67</v>
      </c>
      <c r="C29" s="121"/>
      <c r="D29" s="44"/>
      <c r="E29" s="82"/>
      <c r="F29" s="111">
        <f t="shared" si="9"/>
        <v>27</v>
      </c>
      <c r="G29" s="130">
        <f t="shared" si="0"/>
        <v>4.5</v>
      </c>
      <c r="H29" s="130">
        <f t="shared" si="1"/>
        <v>180</v>
      </c>
      <c r="I29" s="130">
        <f t="shared" si="2"/>
        <v>0</v>
      </c>
      <c r="J29" s="130">
        <f t="shared" si="3"/>
        <v>45</v>
      </c>
      <c r="K29" s="130">
        <f t="shared" si="4"/>
        <v>0</v>
      </c>
      <c r="L29" s="130">
        <f t="shared" si="5"/>
        <v>45</v>
      </c>
      <c r="M29" s="130">
        <f t="shared" si="6"/>
        <v>0</v>
      </c>
      <c r="N29" s="131">
        <f t="shared" si="7"/>
        <v>0</v>
      </c>
    </row>
    <row r="30" spans="1:14" x14ac:dyDescent="0.35">
      <c r="A30" s="196"/>
      <c r="B30" s="20" t="s">
        <v>68</v>
      </c>
      <c r="C30" s="120"/>
      <c r="D30" s="45"/>
      <c r="E30" s="83"/>
      <c r="F30" s="114">
        <f t="shared" si="9"/>
        <v>27</v>
      </c>
      <c r="G30" s="132">
        <f t="shared" si="0"/>
        <v>4.5</v>
      </c>
      <c r="H30" s="132">
        <f t="shared" si="1"/>
        <v>180</v>
      </c>
      <c r="I30" s="132">
        <f t="shared" si="2"/>
        <v>0</v>
      </c>
      <c r="J30" s="132">
        <f t="shared" si="3"/>
        <v>45</v>
      </c>
      <c r="K30" s="132">
        <f t="shared" si="4"/>
        <v>0</v>
      </c>
      <c r="L30" s="132">
        <f t="shared" si="5"/>
        <v>45</v>
      </c>
      <c r="M30" s="132">
        <f t="shared" si="6"/>
        <v>0</v>
      </c>
      <c r="N30" s="133">
        <f t="shared" si="7"/>
        <v>0</v>
      </c>
    </row>
    <row r="31" spans="1:14" ht="15" thickBot="1" x14ac:dyDescent="0.4">
      <c r="A31" s="197"/>
      <c r="B31" s="26" t="s">
        <v>53</v>
      </c>
      <c r="C31" s="122"/>
      <c r="D31" s="46"/>
      <c r="E31" s="84"/>
      <c r="F31" s="115">
        <f>F28</f>
        <v>27</v>
      </c>
      <c r="G31" s="134">
        <f t="shared" si="0"/>
        <v>4.5</v>
      </c>
      <c r="H31" s="134">
        <f t="shared" si="1"/>
        <v>180</v>
      </c>
      <c r="I31" s="134">
        <f t="shared" si="2"/>
        <v>0</v>
      </c>
      <c r="J31" s="134">
        <f t="shared" si="3"/>
        <v>45</v>
      </c>
      <c r="K31" s="134">
        <f t="shared" si="4"/>
        <v>0</v>
      </c>
      <c r="L31" s="134">
        <f t="shared" si="5"/>
        <v>45</v>
      </c>
      <c r="M31" s="134">
        <f t="shared" si="6"/>
        <v>0</v>
      </c>
      <c r="N31" s="135">
        <f t="shared" si="7"/>
        <v>0</v>
      </c>
    </row>
    <row r="32" spans="1:14" ht="15" customHeight="1" x14ac:dyDescent="0.35">
      <c r="A32" s="201" t="s">
        <v>105</v>
      </c>
      <c r="B32" s="98" t="s">
        <v>107</v>
      </c>
      <c r="C32" s="123"/>
      <c r="D32" s="99"/>
      <c r="E32" s="94"/>
      <c r="F32" s="113">
        <f>F31</f>
        <v>27</v>
      </c>
      <c r="G32" s="130">
        <f t="shared" si="0"/>
        <v>4.5</v>
      </c>
      <c r="H32" s="130">
        <f t="shared" si="1"/>
        <v>180</v>
      </c>
      <c r="I32" s="130">
        <f t="shared" si="2"/>
        <v>0</v>
      </c>
      <c r="J32" s="130">
        <f t="shared" si="3"/>
        <v>45</v>
      </c>
      <c r="K32" s="130">
        <f t="shared" si="4"/>
        <v>0</v>
      </c>
      <c r="L32" s="130">
        <f t="shared" si="5"/>
        <v>45</v>
      </c>
      <c r="M32" s="130">
        <f t="shared" si="6"/>
        <v>0</v>
      </c>
      <c r="N32" s="138">
        <f t="shared" si="7"/>
        <v>0</v>
      </c>
    </row>
    <row r="33" spans="1:14" x14ac:dyDescent="0.35">
      <c r="A33" s="202"/>
      <c r="B33" s="100" t="s">
        <v>108</v>
      </c>
      <c r="C33" s="124"/>
      <c r="D33" s="101"/>
      <c r="E33" s="95"/>
      <c r="F33" s="114">
        <f>F32</f>
        <v>27</v>
      </c>
      <c r="G33" s="132">
        <f t="shared" si="0"/>
        <v>4.5</v>
      </c>
      <c r="H33" s="132">
        <f t="shared" si="1"/>
        <v>180</v>
      </c>
      <c r="I33" s="132">
        <f t="shared" si="2"/>
        <v>0</v>
      </c>
      <c r="J33" s="132">
        <f t="shared" si="3"/>
        <v>45</v>
      </c>
      <c r="K33" s="132">
        <f t="shared" si="4"/>
        <v>0</v>
      </c>
      <c r="L33" s="132">
        <f t="shared" si="5"/>
        <v>45</v>
      </c>
      <c r="M33" s="132">
        <f t="shared" si="6"/>
        <v>0</v>
      </c>
      <c r="N33" s="133">
        <f t="shared" si="7"/>
        <v>0</v>
      </c>
    </row>
    <row r="34" spans="1:14" x14ac:dyDescent="0.35">
      <c r="A34" s="202"/>
      <c r="B34" s="100" t="s">
        <v>106</v>
      </c>
      <c r="C34" s="124"/>
      <c r="D34" s="101"/>
      <c r="E34" s="83"/>
      <c r="F34" s="110">
        <f>F33</f>
        <v>27</v>
      </c>
      <c r="G34" s="132">
        <f t="shared" si="0"/>
        <v>4.5</v>
      </c>
      <c r="H34" s="132">
        <f t="shared" si="1"/>
        <v>180</v>
      </c>
      <c r="I34" s="132">
        <f t="shared" si="2"/>
        <v>0</v>
      </c>
      <c r="J34" s="132">
        <f t="shared" si="3"/>
        <v>45</v>
      </c>
      <c r="K34" s="132">
        <f t="shared" si="4"/>
        <v>0</v>
      </c>
      <c r="L34" s="132">
        <f t="shared" si="5"/>
        <v>45</v>
      </c>
      <c r="M34" s="132">
        <f t="shared" si="6"/>
        <v>0</v>
      </c>
      <c r="N34" s="139">
        <f t="shared" si="7"/>
        <v>0</v>
      </c>
    </row>
    <row r="35" spans="1:14" ht="15" thickBot="1" x14ac:dyDescent="0.4">
      <c r="A35" s="203"/>
      <c r="B35" s="102" t="s">
        <v>109</v>
      </c>
      <c r="C35" s="125"/>
      <c r="D35" s="103"/>
      <c r="E35" s="97"/>
      <c r="F35" s="110">
        <f>F34</f>
        <v>27</v>
      </c>
      <c r="G35" s="140">
        <f t="shared" si="0"/>
        <v>4.5</v>
      </c>
      <c r="H35" s="140">
        <f>G35*40</f>
        <v>180</v>
      </c>
      <c r="I35" s="140">
        <f t="shared" si="2"/>
        <v>0</v>
      </c>
      <c r="J35" s="140">
        <f t="shared" si="3"/>
        <v>45</v>
      </c>
      <c r="K35" s="140">
        <f t="shared" si="4"/>
        <v>0</v>
      </c>
      <c r="L35" s="140">
        <f t="shared" si="5"/>
        <v>45</v>
      </c>
      <c r="M35" s="140">
        <f t="shared" si="6"/>
        <v>0</v>
      </c>
      <c r="N35" s="141">
        <f t="shared" si="7"/>
        <v>0</v>
      </c>
    </row>
    <row r="36" spans="1:14" x14ac:dyDescent="0.35">
      <c r="A36" s="198" t="s">
        <v>76</v>
      </c>
      <c r="B36" s="27" t="s">
        <v>77</v>
      </c>
      <c r="C36" s="35">
        <v>1</v>
      </c>
      <c r="D36" s="44">
        <v>1</v>
      </c>
      <c r="E36" s="82"/>
      <c r="F36" s="107">
        <f>F31</f>
        <v>27</v>
      </c>
      <c r="G36" s="130">
        <f t="shared" si="0"/>
        <v>4.5</v>
      </c>
      <c r="H36" s="130">
        <f t="shared" si="1"/>
        <v>180</v>
      </c>
      <c r="I36" s="130">
        <f t="shared" si="2"/>
        <v>0</v>
      </c>
      <c r="J36" s="130">
        <f t="shared" si="3"/>
        <v>45</v>
      </c>
      <c r="K36" s="130">
        <f t="shared" si="4"/>
        <v>0</v>
      </c>
      <c r="L36" s="130">
        <f t="shared" si="5"/>
        <v>45</v>
      </c>
      <c r="M36" s="130">
        <f t="shared" si="6"/>
        <v>0</v>
      </c>
      <c r="N36" s="131">
        <f t="shared" si="7"/>
        <v>0</v>
      </c>
    </row>
    <row r="37" spans="1:14" x14ac:dyDescent="0.35">
      <c r="A37" s="199"/>
      <c r="B37" s="12" t="s">
        <v>78</v>
      </c>
      <c r="C37" s="36"/>
      <c r="D37" s="45"/>
      <c r="E37" s="83"/>
      <c r="F37" s="108">
        <f>F36</f>
        <v>27</v>
      </c>
      <c r="G37" s="132">
        <f t="shared" si="0"/>
        <v>4.5</v>
      </c>
      <c r="H37" s="132">
        <f t="shared" si="1"/>
        <v>180</v>
      </c>
      <c r="I37" s="132">
        <f t="shared" si="2"/>
        <v>0</v>
      </c>
      <c r="J37" s="132">
        <f t="shared" si="3"/>
        <v>45</v>
      </c>
      <c r="K37" s="132">
        <f t="shared" si="4"/>
        <v>0</v>
      </c>
      <c r="L37" s="132">
        <f t="shared" si="5"/>
        <v>45</v>
      </c>
      <c r="M37" s="132">
        <f t="shared" si="6"/>
        <v>0</v>
      </c>
      <c r="N37" s="133">
        <f t="shared" si="7"/>
        <v>0</v>
      </c>
    </row>
    <row r="38" spans="1:14" x14ac:dyDescent="0.35">
      <c r="A38" s="199"/>
      <c r="B38" s="12" t="s">
        <v>79</v>
      </c>
      <c r="C38" s="36">
        <v>1</v>
      </c>
      <c r="D38" s="45">
        <v>1</v>
      </c>
      <c r="E38" s="83"/>
      <c r="F38" s="108">
        <f t="shared" ref="F38:F44" si="10">F37</f>
        <v>27</v>
      </c>
      <c r="G38" s="132">
        <f t="shared" si="0"/>
        <v>4.5</v>
      </c>
      <c r="H38" s="132">
        <f t="shared" si="1"/>
        <v>180</v>
      </c>
      <c r="I38" s="132">
        <f t="shared" si="2"/>
        <v>0</v>
      </c>
      <c r="J38" s="132">
        <f t="shared" si="3"/>
        <v>45</v>
      </c>
      <c r="K38" s="132">
        <f t="shared" si="4"/>
        <v>0</v>
      </c>
      <c r="L38" s="132">
        <f t="shared" si="5"/>
        <v>45</v>
      </c>
      <c r="M38" s="132">
        <f t="shared" si="6"/>
        <v>0</v>
      </c>
      <c r="N38" s="133">
        <f t="shared" si="7"/>
        <v>0</v>
      </c>
    </row>
    <row r="39" spans="1:14" x14ac:dyDescent="0.35">
      <c r="A39" s="199"/>
      <c r="B39" s="12" t="s">
        <v>80</v>
      </c>
      <c r="C39" s="36">
        <v>1</v>
      </c>
      <c r="D39" s="45">
        <v>1</v>
      </c>
      <c r="E39" s="83"/>
      <c r="F39" s="108">
        <f t="shared" si="10"/>
        <v>27</v>
      </c>
      <c r="G39" s="132">
        <f t="shared" si="0"/>
        <v>4.5</v>
      </c>
      <c r="H39" s="132">
        <f t="shared" si="1"/>
        <v>180</v>
      </c>
      <c r="I39" s="132">
        <f t="shared" si="2"/>
        <v>0</v>
      </c>
      <c r="J39" s="132">
        <f t="shared" si="3"/>
        <v>45</v>
      </c>
      <c r="K39" s="132">
        <f t="shared" si="4"/>
        <v>0</v>
      </c>
      <c r="L39" s="132">
        <f t="shared" si="5"/>
        <v>45</v>
      </c>
      <c r="M39" s="132">
        <f t="shared" si="6"/>
        <v>0</v>
      </c>
      <c r="N39" s="133">
        <f t="shared" si="7"/>
        <v>0</v>
      </c>
    </row>
    <row r="40" spans="1:14" x14ac:dyDescent="0.35">
      <c r="A40" s="199"/>
      <c r="B40" s="12" t="s">
        <v>81</v>
      </c>
      <c r="C40" s="36"/>
      <c r="D40" s="45"/>
      <c r="E40" s="83"/>
      <c r="F40" s="108">
        <f t="shared" si="10"/>
        <v>27</v>
      </c>
      <c r="G40" s="132">
        <f t="shared" si="0"/>
        <v>4.5</v>
      </c>
      <c r="H40" s="132">
        <f t="shared" si="1"/>
        <v>180</v>
      </c>
      <c r="I40" s="132">
        <f t="shared" si="2"/>
        <v>0</v>
      </c>
      <c r="J40" s="132">
        <f t="shared" si="3"/>
        <v>45</v>
      </c>
      <c r="K40" s="132">
        <f t="shared" si="4"/>
        <v>0</v>
      </c>
      <c r="L40" s="132">
        <f t="shared" si="5"/>
        <v>45</v>
      </c>
      <c r="M40" s="132">
        <f t="shared" si="6"/>
        <v>0</v>
      </c>
      <c r="N40" s="133">
        <f t="shared" si="7"/>
        <v>0</v>
      </c>
    </row>
    <row r="41" spans="1:14" x14ac:dyDescent="0.35">
      <c r="A41" s="199"/>
      <c r="B41" s="12" t="s">
        <v>52</v>
      </c>
      <c r="C41" s="36">
        <v>1</v>
      </c>
      <c r="D41" s="45">
        <v>1</v>
      </c>
      <c r="E41" s="83"/>
      <c r="F41" s="108">
        <f t="shared" si="10"/>
        <v>27</v>
      </c>
      <c r="G41" s="132">
        <f t="shared" si="0"/>
        <v>4.5</v>
      </c>
      <c r="H41" s="132">
        <f t="shared" si="1"/>
        <v>180</v>
      </c>
      <c r="I41" s="132">
        <f t="shared" si="2"/>
        <v>0</v>
      </c>
      <c r="J41" s="132">
        <f t="shared" si="3"/>
        <v>45</v>
      </c>
      <c r="K41" s="132">
        <f t="shared" si="4"/>
        <v>0</v>
      </c>
      <c r="L41" s="132">
        <f t="shared" si="5"/>
        <v>45</v>
      </c>
      <c r="M41" s="132">
        <f t="shared" si="6"/>
        <v>0</v>
      </c>
      <c r="N41" s="133">
        <f t="shared" si="7"/>
        <v>0</v>
      </c>
    </row>
    <row r="42" spans="1:14" x14ac:dyDescent="0.35">
      <c r="A42" s="199"/>
      <c r="B42" s="12" t="s">
        <v>50</v>
      </c>
      <c r="C42" s="36">
        <v>1</v>
      </c>
      <c r="D42" s="45">
        <v>1</v>
      </c>
      <c r="E42" s="83"/>
      <c r="F42" s="108">
        <f t="shared" si="10"/>
        <v>27</v>
      </c>
      <c r="G42" s="132">
        <f t="shared" si="0"/>
        <v>4.5</v>
      </c>
      <c r="H42" s="132">
        <f t="shared" si="1"/>
        <v>180</v>
      </c>
      <c r="I42" s="132">
        <f t="shared" si="2"/>
        <v>0</v>
      </c>
      <c r="J42" s="132">
        <f t="shared" si="3"/>
        <v>45</v>
      </c>
      <c r="K42" s="132">
        <f t="shared" si="4"/>
        <v>0</v>
      </c>
      <c r="L42" s="132">
        <f t="shared" si="5"/>
        <v>45</v>
      </c>
      <c r="M42" s="132">
        <f t="shared" si="6"/>
        <v>0</v>
      </c>
      <c r="N42" s="133">
        <f t="shared" si="7"/>
        <v>0</v>
      </c>
    </row>
    <row r="43" spans="1:14" x14ac:dyDescent="0.35">
      <c r="A43" s="199"/>
      <c r="B43" s="12" t="s">
        <v>82</v>
      </c>
      <c r="C43" s="36">
        <v>1</v>
      </c>
      <c r="D43" s="45">
        <v>1</v>
      </c>
      <c r="E43" s="83"/>
      <c r="F43" s="108">
        <f t="shared" si="10"/>
        <v>27</v>
      </c>
      <c r="G43" s="132">
        <f t="shared" si="0"/>
        <v>4.5</v>
      </c>
      <c r="H43" s="132">
        <f t="shared" si="1"/>
        <v>180</v>
      </c>
      <c r="I43" s="132">
        <f t="shared" si="2"/>
        <v>0</v>
      </c>
      <c r="J43" s="132">
        <f t="shared" si="3"/>
        <v>45</v>
      </c>
      <c r="K43" s="132">
        <f t="shared" si="4"/>
        <v>0</v>
      </c>
      <c r="L43" s="132">
        <f t="shared" si="5"/>
        <v>45</v>
      </c>
      <c r="M43" s="132">
        <f t="shared" si="6"/>
        <v>0</v>
      </c>
      <c r="N43" s="133">
        <f t="shared" si="7"/>
        <v>0</v>
      </c>
    </row>
    <row r="44" spans="1:14" x14ac:dyDescent="0.35">
      <c r="A44" s="199"/>
      <c r="B44" s="12" t="s">
        <v>83</v>
      </c>
      <c r="C44" s="36"/>
      <c r="D44" s="45"/>
      <c r="E44" s="83"/>
      <c r="F44" s="108">
        <f t="shared" si="10"/>
        <v>27</v>
      </c>
      <c r="G44" s="132">
        <f t="shared" si="0"/>
        <v>4.5</v>
      </c>
      <c r="H44" s="132">
        <f t="shared" si="1"/>
        <v>180</v>
      </c>
      <c r="I44" s="132">
        <f t="shared" si="2"/>
        <v>0</v>
      </c>
      <c r="J44" s="132">
        <f t="shared" si="3"/>
        <v>45</v>
      </c>
      <c r="K44" s="132">
        <f t="shared" si="4"/>
        <v>0</v>
      </c>
      <c r="L44" s="132">
        <f t="shared" si="5"/>
        <v>45</v>
      </c>
      <c r="M44" s="132">
        <f t="shared" si="6"/>
        <v>0</v>
      </c>
      <c r="N44" s="133">
        <f t="shared" si="7"/>
        <v>0</v>
      </c>
    </row>
    <row r="45" spans="1:14" ht="15" thickBot="1" x14ac:dyDescent="0.4">
      <c r="A45" s="200"/>
      <c r="B45" s="28" t="s">
        <v>84</v>
      </c>
      <c r="C45" s="37">
        <v>1</v>
      </c>
      <c r="D45" s="46">
        <v>1</v>
      </c>
      <c r="E45" s="84"/>
      <c r="F45" s="109">
        <f>F44</f>
        <v>27</v>
      </c>
      <c r="G45" s="134">
        <f t="shared" si="0"/>
        <v>4.5</v>
      </c>
      <c r="H45" s="134">
        <f t="shared" si="1"/>
        <v>180</v>
      </c>
      <c r="I45" s="134">
        <f t="shared" si="2"/>
        <v>0</v>
      </c>
      <c r="J45" s="134">
        <f t="shared" si="3"/>
        <v>45</v>
      </c>
      <c r="K45" s="134">
        <f t="shared" si="4"/>
        <v>0</v>
      </c>
      <c r="L45" s="134">
        <f t="shared" si="5"/>
        <v>45</v>
      </c>
      <c r="M45" s="134">
        <f t="shared" si="6"/>
        <v>0</v>
      </c>
      <c r="N45" s="135">
        <f t="shared" si="7"/>
        <v>0</v>
      </c>
    </row>
    <row r="46" spans="1:14" x14ac:dyDescent="0.35">
      <c r="A46" s="17"/>
      <c r="C46" s="18"/>
      <c r="G46" s="60"/>
      <c r="H46" s="60"/>
      <c r="I46" s="60"/>
      <c r="J46" s="60"/>
      <c r="K46" s="60"/>
      <c r="L46" s="60"/>
      <c r="M46" s="60"/>
      <c r="N46" s="60"/>
    </row>
    <row r="47" spans="1:14" x14ac:dyDescent="0.35">
      <c r="A47" s="15"/>
      <c r="B47" s="30" t="s">
        <v>25</v>
      </c>
      <c r="C47" s="31">
        <f>SUM(C2:C45)</f>
        <v>14</v>
      </c>
      <c r="D47" s="48">
        <f>SUM(D2:D45)</f>
        <v>14</v>
      </c>
      <c r="G47" s="60"/>
      <c r="H47" s="60"/>
      <c r="I47" s="60"/>
      <c r="J47" s="60"/>
      <c r="K47" s="60"/>
      <c r="L47" s="60"/>
      <c r="M47" s="60"/>
      <c r="N47" s="60">
        <f>SUM(N2:N46)</f>
        <v>0</v>
      </c>
    </row>
    <row r="49" spans="1:7" ht="15" thickBot="1" x14ac:dyDescent="0.4">
      <c r="A49" s="13" t="s">
        <v>93</v>
      </c>
      <c r="B49" s="13"/>
      <c r="C49" s="14"/>
    </row>
    <row r="50" spans="1:7" ht="23.5" x14ac:dyDescent="0.55000000000000004">
      <c r="B50" s="173"/>
      <c r="C50" s="174"/>
      <c r="D50" s="174"/>
      <c r="E50" s="174"/>
      <c r="F50" s="174"/>
      <c r="G50" s="175"/>
    </row>
    <row r="51" spans="1:7" x14ac:dyDescent="0.35">
      <c r="B51" s="176"/>
      <c r="G51" s="177"/>
    </row>
    <row r="52" spans="1:7" x14ac:dyDescent="0.35">
      <c r="B52" s="178"/>
      <c r="G52" s="177"/>
    </row>
    <row r="53" spans="1:7" ht="15" thickBot="1" x14ac:dyDescent="0.4">
      <c r="B53" s="179"/>
      <c r="C53" s="180"/>
      <c r="D53" s="180"/>
      <c r="E53" s="180"/>
      <c r="F53" s="180"/>
      <c r="G53" s="181"/>
    </row>
    <row r="54" spans="1:7" x14ac:dyDescent="0.35">
      <c r="A54" s="13"/>
      <c r="B54" s="13"/>
    </row>
    <row r="55" spans="1:7" x14ac:dyDescent="0.35">
      <c r="A55" s="13"/>
      <c r="B55" s="13"/>
    </row>
    <row r="56" spans="1:7" x14ac:dyDescent="0.35">
      <c r="A56" s="13"/>
      <c r="B56" s="13"/>
    </row>
  </sheetData>
  <mergeCells count="12">
    <mergeCell ref="A36:A45"/>
    <mergeCell ref="A32:A35"/>
    <mergeCell ref="A17:A19"/>
    <mergeCell ref="A20:A22"/>
    <mergeCell ref="A23:A25"/>
    <mergeCell ref="A26:A28"/>
    <mergeCell ref="A29:A31"/>
    <mergeCell ref="A2:A4"/>
    <mergeCell ref="A5:A7"/>
    <mergeCell ref="A8:A10"/>
    <mergeCell ref="A11:A13"/>
    <mergeCell ref="A14:A1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F1B2D-1263-4271-A58C-E9A45E3558B8}">
  <dimension ref="A1:N56"/>
  <sheetViews>
    <sheetView zoomScale="70" zoomScaleNormal="70" workbookViewId="0">
      <selection activeCell="E2" sqref="E2:E45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7" max="7" width="14.6328125" customWidth="1"/>
    <col min="8" max="8" width="9" bestFit="1" customWidth="1"/>
    <col min="9" max="9" width="11.81640625" bestFit="1" customWidth="1"/>
    <col min="10" max="10" width="9" bestFit="1" customWidth="1"/>
    <col min="11" max="11" width="11.36328125" bestFit="1" customWidth="1"/>
    <col min="12" max="12" width="9" bestFit="1" customWidth="1"/>
    <col min="13" max="13" width="11.36328125" bestFit="1" customWidth="1"/>
    <col min="14" max="14" width="12.6328125" bestFit="1" customWidth="1"/>
  </cols>
  <sheetData>
    <row r="1" spans="1:14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79" t="s">
        <v>103</v>
      </c>
      <c r="H1" s="80" t="s">
        <v>100</v>
      </c>
      <c r="I1" s="80" t="s">
        <v>104</v>
      </c>
      <c r="J1" s="80" t="s">
        <v>101</v>
      </c>
      <c r="K1" s="80" t="s">
        <v>104</v>
      </c>
      <c r="L1" s="80" t="s">
        <v>102</v>
      </c>
      <c r="M1" s="80" t="s">
        <v>104</v>
      </c>
      <c r="N1" s="81" t="s">
        <v>25</v>
      </c>
    </row>
    <row r="2" spans="1:14" ht="14" customHeight="1" x14ac:dyDescent="0.35">
      <c r="A2" s="195" t="s">
        <v>86</v>
      </c>
      <c r="B2" s="22" t="s">
        <v>67</v>
      </c>
      <c r="C2" s="121"/>
      <c r="D2" s="44"/>
      <c r="E2" s="82"/>
      <c r="F2" s="107">
        <f>'Component Service Cost'!C25</f>
        <v>30</v>
      </c>
      <c r="G2" s="130">
        <f>F2/6</f>
        <v>5</v>
      </c>
      <c r="H2" s="130">
        <f>G2*40</f>
        <v>200</v>
      </c>
      <c r="I2" s="130">
        <f>E2*H2</f>
        <v>0</v>
      </c>
      <c r="J2" s="130">
        <f>G2*10</f>
        <v>50</v>
      </c>
      <c r="K2" s="130">
        <f>(E2*1.5)*J2</f>
        <v>0</v>
      </c>
      <c r="L2" s="130">
        <f>G2*10</f>
        <v>50</v>
      </c>
      <c r="M2" s="130">
        <f>(E2*2)*L2</f>
        <v>0</v>
      </c>
      <c r="N2" s="131">
        <f>(I2+K2+M2)*D2</f>
        <v>0</v>
      </c>
    </row>
    <row r="3" spans="1:14" ht="15.65" customHeight="1" x14ac:dyDescent="0.35">
      <c r="A3" s="196"/>
      <c r="B3" s="23" t="s">
        <v>68</v>
      </c>
      <c r="C3" s="120"/>
      <c r="D3" s="45"/>
      <c r="E3" s="83"/>
      <c r="F3" s="108">
        <f>F2</f>
        <v>30</v>
      </c>
      <c r="G3" s="132">
        <f>F3/6</f>
        <v>5</v>
      </c>
      <c r="H3" s="132">
        <f>G3*40</f>
        <v>200</v>
      </c>
      <c r="I3" s="132">
        <f>E3*H3</f>
        <v>0</v>
      </c>
      <c r="J3" s="132">
        <f>G3*10</f>
        <v>50</v>
      </c>
      <c r="K3" s="132">
        <f>(E3*1.5)*J3</f>
        <v>0</v>
      </c>
      <c r="L3" s="132">
        <f>G3*10</f>
        <v>50</v>
      </c>
      <c r="M3" s="132">
        <f>(E3*2)*L3</f>
        <v>0</v>
      </c>
      <c r="N3" s="133">
        <f>(I3+K3+M3)*D3</f>
        <v>0</v>
      </c>
    </row>
    <row r="4" spans="1:14" ht="14.75" customHeight="1" thickBot="1" x14ac:dyDescent="0.4">
      <c r="A4" s="197"/>
      <c r="B4" s="21" t="s">
        <v>53</v>
      </c>
      <c r="C4" s="122"/>
      <c r="D4" s="46"/>
      <c r="E4" s="84"/>
      <c r="F4" s="108">
        <f>F3</f>
        <v>30</v>
      </c>
      <c r="G4" s="134">
        <f t="shared" ref="G4:G45" si="0">F4/6</f>
        <v>5</v>
      </c>
      <c r="H4" s="134">
        <f t="shared" ref="H4:H45" si="1">G4*40</f>
        <v>200</v>
      </c>
      <c r="I4" s="134">
        <f t="shared" ref="I4:I45" si="2">E4*H4</f>
        <v>0</v>
      </c>
      <c r="J4" s="134">
        <f t="shared" ref="J4:J45" si="3">G4*10</f>
        <v>50</v>
      </c>
      <c r="K4" s="134">
        <f t="shared" ref="K4:K45" si="4">(E4*1.5)*J4</f>
        <v>0</v>
      </c>
      <c r="L4" s="134">
        <f t="shared" ref="L4:L45" si="5">G4*10</f>
        <v>50</v>
      </c>
      <c r="M4" s="134">
        <f t="shared" ref="M4:M45" si="6">(E4*2)*L4</f>
        <v>0</v>
      </c>
      <c r="N4" s="135">
        <f t="shared" ref="N4:N45" si="7">(I4+K4+M4)*D4</f>
        <v>0</v>
      </c>
    </row>
    <row r="5" spans="1:14" x14ac:dyDescent="0.35">
      <c r="A5" s="207" t="s">
        <v>69</v>
      </c>
      <c r="B5" s="22" t="s">
        <v>67</v>
      </c>
      <c r="C5" s="121"/>
      <c r="D5" s="44"/>
      <c r="E5" s="82"/>
      <c r="F5" s="113">
        <f>F2</f>
        <v>30</v>
      </c>
      <c r="G5" s="130">
        <f t="shared" si="0"/>
        <v>5</v>
      </c>
      <c r="H5" s="130">
        <f t="shared" si="1"/>
        <v>200</v>
      </c>
      <c r="I5" s="130">
        <f t="shared" si="2"/>
        <v>0</v>
      </c>
      <c r="J5" s="130">
        <f t="shared" si="3"/>
        <v>50</v>
      </c>
      <c r="K5" s="130">
        <f t="shared" si="4"/>
        <v>0</v>
      </c>
      <c r="L5" s="130">
        <f t="shared" si="5"/>
        <v>50</v>
      </c>
      <c r="M5" s="130">
        <f t="shared" si="6"/>
        <v>0</v>
      </c>
      <c r="N5" s="131">
        <f t="shared" si="7"/>
        <v>0</v>
      </c>
    </row>
    <row r="6" spans="1:14" x14ac:dyDescent="0.35">
      <c r="A6" s="196"/>
      <c r="B6" s="23" t="s">
        <v>68</v>
      </c>
      <c r="C6" s="41">
        <v>1</v>
      </c>
      <c r="D6" s="45">
        <v>1</v>
      </c>
      <c r="E6" s="83"/>
      <c r="F6" s="114">
        <f t="shared" ref="F6:F7" si="8">F3</f>
        <v>30</v>
      </c>
      <c r="G6" s="132">
        <f t="shared" si="0"/>
        <v>5</v>
      </c>
      <c r="H6" s="132">
        <f t="shared" si="1"/>
        <v>200</v>
      </c>
      <c r="I6" s="132">
        <f t="shared" si="2"/>
        <v>0</v>
      </c>
      <c r="J6" s="132">
        <f t="shared" si="3"/>
        <v>50</v>
      </c>
      <c r="K6" s="132">
        <f t="shared" si="4"/>
        <v>0</v>
      </c>
      <c r="L6" s="132">
        <f t="shared" si="5"/>
        <v>50</v>
      </c>
      <c r="M6" s="132">
        <f t="shared" si="6"/>
        <v>0</v>
      </c>
      <c r="N6" s="133">
        <f t="shared" si="7"/>
        <v>0</v>
      </c>
    </row>
    <row r="7" spans="1:14" ht="15" thickBot="1" x14ac:dyDescent="0.4">
      <c r="A7" s="197"/>
      <c r="B7" s="21" t="s">
        <v>53</v>
      </c>
      <c r="C7" s="122"/>
      <c r="D7" s="46"/>
      <c r="E7" s="84"/>
      <c r="F7" s="110">
        <f t="shared" si="8"/>
        <v>30</v>
      </c>
      <c r="G7" s="134">
        <f t="shared" si="0"/>
        <v>5</v>
      </c>
      <c r="H7" s="134">
        <f t="shared" si="1"/>
        <v>200</v>
      </c>
      <c r="I7" s="134">
        <f t="shared" si="2"/>
        <v>0</v>
      </c>
      <c r="J7" s="134">
        <f t="shared" si="3"/>
        <v>50</v>
      </c>
      <c r="K7" s="134">
        <f t="shared" si="4"/>
        <v>0</v>
      </c>
      <c r="L7" s="134">
        <f t="shared" si="5"/>
        <v>50</v>
      </c>
      <c r="M7" s="134">
        <f t="shared" si="6"/>
        <v>0</v>
      </c>
      <c r="N7" s="135">
        <f t="shared" si="7"/>
        <v>0</v>
      </c>
    </row>
    <row r="8" spans="1:14" x14ac:dyDescent="0.35">
      <c r="A8" s="207" t="s">
        <v>85</v>
      </c>
      <c r="B8" s="22" t="s">
        <v>67</v>
      </c>
      <c r="C8" s="35">
        <v>1</v>
      </c>
      <c r="D8" s="44">
        <v>1</v>
      </c>
      <c r="E8" s="82"/>
      <c r="F8" s="107">
        <f>F5</f>
        <v>30</v>
      </c>
      <c r="G8" s="130">
        <f t="shared" si="0"/>
        <v>5</v>
      </c>
      <c r="H8" s="130">
        <f t="shared" si="1"/>
        <v>200</v>
      </c>
      <c r="I8" s="130">
        <f t="shared" si="2"/>
        <v>0</v>
      </c>
      <c r="J8" s="130">
        <f t="shared" si="3"/>
        <v>50</v>
      </c>
      <c r="K8" s="130">
        <f t="shared" si="4"/>
        <v>0</v>
      </c>
      <c r="L8" s="130">
        <f t="shared" si="5"/>
        <v>50</v>
      </c>
      <c r="M8" s="130">
        <f t="shared" si="6"/>
        <v>0</v>
      </c>
      <c r="N8" s="131">
        <f t="shared" si="7"/>
        <v>0</v>
      </c>
    </row>
    <row r="9" spans="1:14" x14ac:dyDescent="0.35">
      <c r="A9" s="196"/>
      <c r="B9" s="23" t="s">
        <v>68</v>
      </c>
      <c r="C9" s="36">
        <v>3</v>
      </c>
      <c r="D9" s="45">
        <v>3</v>
      </c>
      <c r="E9" s="83"/>
      <c r="F9" s="108">
        <f>F6</f>
        <v>30</v>
      </c>
      <c r="G9" s="132">
        <f t="shared" si="0"/>
        <v>5</v>
      </c>
      <c r="H9" s="132">
        <f t="shared" si="1"/>
        <v>200</v>
      </c>
      <c r="I9" s="132">
        <f t="shared" si="2"/>
        <v>0</v>
      </c>
      <c r="J9" s="132">
        <f t="shared" si="3"/>
        <v>50</v>
      </c>
      <c r="K9" s="132">
        <f t="shared" si="4"/>
        <v>0</v>
      </c>
      <c r="L9" s="132">
        <f t="shared" si="5"/>
        <v>50</v>
      </c>
      <c r="M9" s="132">
        <f t="shared" si="6"/>
        <v>0</v>
      </c>
      <c r="N9" s="133">
        <f t="shared" si="7"/>
        <v>0</v>
      </c>
    </row>
    <row r="10" spans="1:14" ht="15" thickBot="1" x14ac:dyDescent="0.4">
      <c r="A10" s="197"/>
      <c r="B10" s="21" t="s">
        <v>53</v>
      </c>
      <c r="C10" s="37">
        <v>2</v>
      </c>
      <c r="D10" s="46">
        <v>2</v>
      </c>
      <c r="E10" s="84"/>
      <c r="F10" s="109">
        <f>F7</f>
        <v>30</v>
      </c>
      <c r="G10" s="134">
        <f t="shared" si="0"/>
        <v>5</v>
      </c>
      <c r="H10" s="134">
        <f t="shared" si="1"/>
        <v>200</v>
      </c>
      <c r="I10" s="134">
        <f t="shared" si="2"/>
        <v>0</v>
      </c>
      <c r="J10" s="134">
        <f t="shared" si="3"/>
        <v>50</v>
      </c>
      <c r="K10" s="134">
        <f t="shared" si="4"/>
        <v>0</v>
      </c>
      <c r="L10" s="134">
        <f t="shared" si="5"/>
        <v>50</v>
      </c>
      <c r="M10" s="134">
        <f t="shared" si="6"/>
        <v>0</v>
      </c>
      <c r="N10" s="135">
        <f t="shared" si="7"/>
        <v>0</v>
      </c>
    </row>
    <row r="11" spans="1:14" x14ac:dyDescent="0.35">
      <c r="A11" s="195" t="s">
        <v>75</v>
      </c>
      <c r="B11" s="22" t="s">
        <v>67</v>
      </c>
      <c r="C11" s="121"/>
      <c r="D11" s="44"/>
      <c r="E11" s="82"/>
      <c r="F11" s="111">
        <f t="shared" ref="F11:F30" si="9">F8</f>
        <v>30</v>
      </c>
      <c r="G11" s="130">
        <f t="shared" si="0"/>
        <v>5</v>
      </c>
      <c r="H11" s="130">
        <f t="shared" si="1"/>
        <v>200</v>
      </c>
      <c r="I11" s="130">
        <f t="shared" si="2"/>
        <v>0</v>
      </c>
      <c r="J11" s="130">
        <f t="shared" si="3"/>
        <v>50</v>
      </c>
      <c r="K11" s="130">
        <f t="shared" si="4"/>
        <v>0</v>
      </c>
      <c r="L11" s="130">
        <f t="shared" si="5"/>
        <v>50</v>
      </c>
      <c r="M11" s="130">
        <f t="shared" si="6"/>
        <v>0</v>
      </c>
      <c r="N11" s="131">
        <f t="shared" si="7"/>
        <v>0</v>
      </c>
    </row>
    <row r="12" spans="1:14" x14ac:dyDescent="0.35">
      <c r="A12" s="196"/>
      <c r="B12" s="23" t="s">
        <v>68</v>
      </c>
      <c r="C12" s="120"/>
      <c r="D12" s="45"/>
      <c r="E12" s="83"/>
      <c r="F12" s="114">
        <f t="shared" si="9"/>
        <v>30</v>
      </c>
      <c r="G12" s="132">
        <f t="shared" si="0"/>
        <v>5</v>
      </c>
      <c r="H12" s="132">
        <f t="shared" si="1"/>
        <v>200</v>
      </c>
      <c r="I12" s="132">
        <f t="shared" si="2"/>
        <v>0</v>
      </c>
      <c r="J12" s="132">
        <f t="shared" si="3"/>
        <v>50</v>
      </c>
      <c r="K12" s="132">
        <f t="shared" si="4"/>
        <v>0</v>
      </c>
      <c r="L12" s="132">
        <f t="shared" si="5"/>
        <v>50</v>
      </c>
      <c r="M12" s="132">
        <f t="shared" si="6"/>
        <v>0</v>
      </c>
      <c r="N12" s="133">
        <f t="shared" si="7"/>
        <v>0</v>
      </c>
    </row>
    <row r="13" spans="1:14" ht="15" thickBot="1" x14ac:dyDescent="0.4">
      <c r="A13" s="197"/>
      <c r="B13" s="21" t="s">
        <v>53</v>
      </c>
      <c r="C13" s="122"/>
      <c r="D13" s="46"/>
      <c r="E13" s="84"/>
      <c r="F13" s="115">
        <f t="shared" si="9"/>
        <v>30</v>
      </c>
      <c r="G13" s="134">
        <f t="shared" si="0"/>
        <v>5</v>
      </c>
      <c r="H13" s="134">
        <f t="shared" si="1"/>
        <v>200</v>
      </c>
      <c r="I13" s="134">
        <f t="shared" si="2"/>
        <v>0</v>
      </c>
      <c r="J13" s="134">
        <f t="shared" si="3"/>
        <v>50</v>
      </c>
      <c r="K13" s="134">
        <f t="shared" si="4"/>
        <v>0</v>
      </c>
      <c r="L13" s="134">
        <f t="shared" si="5"/>
        <v>50</v>
      </c>
      <c r="M13" s="134">
        <f t="shared" si="6"/>
        <v>0</v>
      </c>
      <c r="N13" s="135">
        <f t="shared" si="7"/>
        <v>0</v>
      </c>
    </row>
    <row r="14" spans="1:14" x14ac:dyDescent="0.35">
      <c r="A14" s="195" t="s">
        <v>74</v>
      </c>
      <c r="B14" s="22" t="s">
        <v>67</v>
      </c>
      <c r="C14" s="121"/>
      <c r="D14" s="44"/>
      <c r="E14" s="82"/>
      <c r="F14" s="111">
        <f t="shared" si="9"/>
        <v>30</v>
      </c>
      <c r="G14" s="130">
        <f t="shared" si="0"/>
        <v>5</v>
      </c>
      <c r="H14" s="130">
        <f t="shared" si="1"/>
        <v>200</v>
      </c>
      <c r="I14" s="130">
        <f t="shared" si="2"/>
        <v>0</v>
      </c>
      <c r="J14" s="130">
        <f t="shared" si="3"/>
        <v>50</v>
      </c>
      <c r="K14" s="130">
        <f t="shared" si="4"/>
        <v>0</v>
      </c>
      <c r="L14" s="130">
        <f t="shared" si="5"/>
        <v>50</v>
      </c>
      <c r="M14" s="130">
        <f t="shared" si="6"/>
        <v>0</v>
      </c>
      <c r="N14" s="131">
        <f t="shared" si="7"/>
        <v>0</v>
      </c>
    </row>
    <row r="15" spans="1:14" x14ac:dyDescent="0.35">
      <c r="A15" s="196"/>
      <c r="B15" s="23" t="s">
        <v>68</v>
      </c>
      <c r="C15" s="120"/>
      <c r="D15" s="45"/>
      <c r="E15" s="83"/>
      <c r="F15" s="114">
        <f t="shared" si="9"/>
        <v>30</v>
      </c>
      <c r="G15" s="132">
        <f t="shared" si="0"/>
        <v>5</v>
      </c>
      <c r="H15" s="132">
        <f t="shared" si="1"/>
        <v>200</v>
      </c>
      <c r="I15" s="132">
        <f t="shared" si="2"/>
        <v>0</v>
      </c>
      <c r="J15" s="132">
        <f t="shared" si="3"/>
        <v>50</v>
      </c>
      <c r="K15" s="132">
        <f t="shared" si="4"/>
        <v>0</v>
      </c>
      <c r="L15" s="132">
        <f t="shared" si="5"/>
        <v>50</v>
      </c>
      <c r="M15" s="132">
        <f t="shared" si="6"/>
        <v>0</v>
      </c>
      <c r="N15" s="133">
        <f t="shared" si="7"/>
        <v>0</v>
      </c>
    </row>
    <row r="16" spans="1:14" ht="15" thickBot="1" x14ac:dyDescent="0.4">
      <c r="A16" s="197"/>
      <c r="B16" s="21" t="s">
        <v>53</v>
      </c>
      <c r="C16" s="122"/>
      <c r="D16" s="46"/>
      <c r="E16" s="84"/>
      <c r="F16" s="115">
        <f t="shared" si="9"/>
        <v>30</v>
      </c>
      <c r="G16" s="134">
        <f t="shared" si="0"/>
        <v>5</v>
      </c>
      <c r="H16" s="134">
        <f t="shared" si="1"/>
        <v>200</v>
      </c>
      <c r="I16" s="134">
        <f t="shared" si="2"/>
        <v>0</v>
      </c>
      <c r="J16" s="134">
        <f t="shared" si="3"/>
        <v>50</v>
      </c>
      <c r="K16" s="134">
        <f t="shared" si="4"/>
        <v>0</v>
      </c>
      <c r="L16" s="134">
        <f t="shared" si="5"/>
        <v>50</v>
      </c>
      <c r="M16" s="134">
        <f t="shared" si="6"/>
        <v>0</v>
      </c>
      <c r="N16" s="135">
        <f t="shared" si="7"/>
        <v>0</v>
      </c>
    </row>
    <row r="17" spans="1:14" x14ac:dyDescent="0.35">
      <c r="A17" s="195" t="s">
        <v>72</v>
      </c>
      <c r="B17" s="22" t="s">
        <v>67</v>
      </c>
      <c r="C17" s="121"/>
      <c r="D17" s="44"/>
      <c r="E17" s="82"/>
      <c r="F17" s="111">
        <f t="shared" si="9"/>
        <v>30</v>
      </c>
      <c r="G17" s="130">
        <f t="shared" si="0"/>
        <v>5</v>
      </c>
      <c r="H17" s="130">
        <f t="shared" si="1"/>
        <v>200</v>
      </c>
      <c r="I17" s="130">
        <f t="shared" si="2"/>
        <v>0</v>
      </c>
      <c r="J17" s="130">
        <f t="shared" si="3"/>
        <v>50</v>
      </c>
      <c r="K17" s="130">
        <f t="shared" si="4"/>
        <v>0</v>
      </c>
      <c r="L17" s="130">
        <f t="shared" si="5"/>
        <v>50</v>
      </c>
      <c r="M17" s="130">
        <f t="shared" si="6"/>
        <v>0</v>
      </c>
      <c r="N17" s="131">
        <f t="shared" si="7"/>
        <v>0</v>
      </c>
    </row>
    <row r="18" spans="1:14" x14ac:dyDescent="0.35">
      <c r="A18" s="196"/>
      <c r="B18" s="23" t="s">
        <v>68</v>
      </c>
      <c r="C18" s="120"/>
      <c r="D18" s="45"/>
      <c r="E18" s="83"/>
      <c r="F18" s="114">
        <f t="shared" si="9"/>
        <v>30</v>
      </c>
      <c r="G18" s="132">
        <f t="shared" si="0"/>
        <v>5</v>
      </c>
      <c r="H18" s="132">
        <f t="shared" si="1"/>
        <v>200</v>
      </c>
      <c r="I18" s="132">
        <f t="shared" si="2"/>
        <v>0</v>
      </c>
      <c r="J18" s="132">
        <f t="shared" si="3"/>
        <v>50</v>
      </c>
      <c r="K18" s="132">
        <f t="shared" si="4"/>
        <v>0</v>
      </c>
      <c r="L18" s="132">
        <f t="shared" si="5"/>
        <v>50</v>
      </c>
      <c r="M18" s="132">
        <f t="shared" si="6"/>
        <v>0</v>
      </c>
      <c r="N18" s="133">
        <f t="shared" si="7"/>
        <v>0</v>
      </c>
    </row>
    <row r="19" spans="1:14" ht="15" thickBot="1" x14ac:dyDescent="0.4">
      <c r="A19" s="197"/>
      <c r="B19" s="21" t="s">
        <v>53</v>
      </c>
      <c r="C19" s="122"/>
      <c r="D19" s="46"/>
      <c r="E19" s="84"/>
      <c r="F19" s="115">
        <f t="shared" si="9"/>
        <v>30</v>
      </c>
      <c r="G19" s="134">
        <f t="shared" si="0"/>
        <v>5</v>
      </c>
      <c r="H19" s="134">
        <f t="shared" si="1"/>
        <v>200</v>
      </c>
      <c r="I19" s="134">
        <f t="shared" si="2"/>
        <v>0</v>
      </c>
      <c r="J19" s="134">
        <f t="shared" si="3"/>
        <v>50</v>
      </c>
      <c r="K19" s="134">
        <f t="shared" si="4"/>
        <v>0</v>
      </c>
      <c r="L19" s="134">
        <f t="shared" si="5"/>
        <v>50</v>
      </c>
      <c r="M19" s="134">
        <f t="shared" si="6"/>
        <v>0</v>
      </c>
      <c r="N19" s="135">
        <f t="shared" si="7"/>
        <v>0</v>
      </c>
    </row>
    <row r="20" spans="1:14" x14ac:dyDescent="0.35">
      <c r="A20" s="204" t="s">
        <v>73</v>
      </c>
      <c r="B20" s="22" t="s">
        <v>67</v>
      </c>
      <c r="C20" s="121"/>
      <c r="D20" s="44"/>
      <c r="E20" s="82"/>
      <c r="F20" s="111">
        <f t="shared" si="9"/>
        <v>30</v>
      </c>
      <c r="G20" s="130">
        <f t="shared" si="0"/>
        <v>5</v>
      </c>
      <c r="H20" s="130">
        <f t="shared" si="1"/>
        <v>200</v>
      </c>
      <c r="I20" s="130">
        <f t="shared" si="2"/>
        <v>0</v>
      </c>
      <c r="J20" s="130">
        <f t="shared" si="3"/>
        <v>50</v>
      </c>
      <c r="K20" s="130">
        <f t="shared" si="4"/>
        <v>0</v>
      </c>
      <c r="L20" s="130">
        <f t="shared" si="5"/>
        <v>50</v>
      </c>
      <c r="M20" s="130">
        <f t="shared" si="6"/>
        <v>0</v>
      </c>
      <c r="N20" s="131">
        <f t="shared" si="7"/>
        <v>0</v>
      </c>
    </row>
    <row r="21" spans="1:14" x14ac:dyDescent="0.35">
      <c r="A21" s="205"/>
      <c r="B21" s="23" t="s">
        <v>68</v>
      </c>
      <c r="C21" s="120"/>
      <c r="D21" s="45"/>
      <c r="E21" s="83"/>
      <c r="F21" s="114">
        <f t="shared" si="9"/>
        <v>30</v>
      </c>
      <c r="G21" s="132">
        <f t="shared" si="0"/>
        <v>5</v>
      </c>
      <c r="H21" s="132">
        <f t="shared" si="1"/>
        <v>200</v>
      </c>
      <c r="I21" s="132">
        <f t="shared" si="2"/>
        <v>0</v>
      </c>
      <c r="J21" s="132">
        <f t="shared" si="3"/>
        <v>50</v>
      </c>
      <c r="K21" s="132">
        <f t="shared" si="4"/>
        <v>0</v>
      </c>
      <c r="L21" s="132">
        <f t="shared" si="5"/>
        <v>50</v>
      </c>
      <c r="M21" s="132">
        <f t="shared" si="6"/>
        <v>0</v>
      </c>
      <c r="N21" s="133">
        <f t="shared" si="7"/>
        <v>0</v>
      </c>
    </row>
    <row r="22" spans="1:14" ht="15" thickBot="1" x14ac:dyDescent="0.4">
      <c r="A22" s="206"/>
      <c r="B22" s="21" t="s">
        <v>53</v>
      </c>
      <c r="C22" s="122"/>
      <c r="D22" s="46"/>
      <c r="E22" s="84"/>
      <c r="F22" s="115">
        <f t="shared" si="9"/>
        <v>30</v>
      </c>
      <c r="G22" s="134">
        <f t="shared" si="0"/>
        <v>5</v>
      </c>
      <c r="H22" s="134">
        <f t="shared" si="1"/>
        <v>200</v>
      </c>
      <c r="I22" s="134">
        <f t="shared" si="2"/>
        <v>0</v>
      </c>
      <c r="J22" s="134">
        <f t="shared" si="3"/>
        <v>50</v>
      </c>
      <c r="K22" s="134">
        <f t="shared" si="4"/>
        <v>0</v>
      </c>
      <c r="L22" s="134">
        <f t="shared" si="5"/>
        <v>50</v>
      </c>
      <c r="M22" s="134">
        <f t="shared" si="6"/>
        <v>0</v>
      </c>
      <c r="N22" s="135">
        <f t="shared" si="7"/>
        <v>0</v>
      </c>
    </row>
    <row r="23" spans="1:14" x14ac:dyDescent="0.35">
      <c r="A23" s="204" t="s">
        <v>70</v>
      </c>
      <c r="B23" s="22" t="s">
        <v>71</v>
      </c>
      <c r="C23" s="121"/>
      <c r="D23" s="44"/>
      <c r="E23" s="85"/>
      <c r="F23" s="111">
        <f t="shared" si="9"/>
        <v>30</v>
      </c>
      <c r="G23" s="136">
        <f t="shared" si="0"/>
        <v>5</v>
      </c>
      <c r="H23" s="136">
        <f t="shared" si="1"/>
        <v>200</v>
      </c>
      <c r="I23" s="136">
        <f t="shared" si="2"/>
        <v>0</v>
      </c>
      <c r="J23" s="136">
        <f t="shared" si="3"/>
        <v>50</v>
      </c>
      <c r="K23" s="136">
        <f t="shared" si="4"/>
        <v>0</v>
      </c>
      <c r="L23" s="136">
        <f t="shared" si="5"/>
        <v>50</v>
      </c>
      <c r="M23" s="136">
        <f t="shared" si="6"/>
        <v>0</v>
      </c>
      <c r="N23" s="136">
        <f t="shared" si="7"/>
        <v>0</v>
      </c>
    </row>
    <row r="24" spans="1:14" x14ac:dyDescent="0.35">
      <c r="A24" s="205"/>
      <c r="B24" s="119"/>
      <c r="C24" s="120"/>
      <c r="D24" s="45"/>
      <c r="E24" s="83"/>
      <c r="F24" s="114">
        <f t="shared" si="9"/>
        <v>30</v>
      </c>
      <c r="G24" s="132">
        <f t="shared" si="0"/>
        <v>5</v>
      </c>
      <c r="H24" s="132">
        <f t="shared" si="1"/>
        <v>200</v>
      </c>
      <c r="I24" s="132">
        <f t="shared" si="2"/>
        <v>0</v>
      </c>
      <c r="J24" s="132">
        <f t="shared" si="3"/>
        <v>50</v>
      </c>
      <c r="K24" s="132">
        <f t="shared" si="4"/>
        <v>0</v>
      </c>
      <c r="L24" s="132">
        <f t="shared" si="5"/>
        <v>50</v>
      </c>
      <c r="M24" s="132">
        <f t="shared" si="6"/>
        <v>0</v>
      </c>
      <c r="N24" s="132">
        <f t="shared" si="7"/>
        <v>0</v>
      </c>
    </row>
    <row r="25" spans="1:14" ht="15" thickBot="1" x14ac:dyDescent="0.4">
      <c r="A25" s="206"/>
      <c r="B25" s="21" t="s">
        <v>53</v>
      </c>
      <c r="C25" s="122"/>
      <c r="D25" s="46"/>
      <c r="E25" s="86"/>
      <c r="F25" s="115">
        <f t="shared" si="9"/>
        <v>30</v>
      </c>
      <c r="G25" s="137">
        <f t="shared" si="0"/>
        <v>5</v>
      </c>
      <c r="H25" s="137">
        <f t="shared" si="1"/>
        <v>200</v>
      </c>
      <c r="I25" s="137">
        <f t="shared" si="2"/>
        <v>0</v>
      </c>
      <c r="J25" s="137">
        <f t="shared" si="3"/>
        <v>50</v>
      </c>
      <c r="K25" s="137">
        <f t="shared" si="4"/>
        <v>0</v>
      </c>
      <c r="L25" s="137">
        <f t="shared" si="5"/>
        <v>50</v>
      </c>
      <c r="M25" s="137">
        <f t="shared" si="6"/>
        <v>0</v>
      </c>
      <c r="N25" s="137">
        <f t="shared" si="7"/>
        <v>0</v>
      </c>
    </row>
    <row r="26" spans="1:14" x14ac:dyDescent="0.35">
      <c r="A26" s="195" t="s">
        <v>87</v>
      </c>
      <c r="B26" s="22" t="s">
        <v>67</v>
      </c>
      <c r="C26" s="121"/>
      <c r="D26" s="44"/>
      <c r="E26" s="82"/>
      <c r="F26" s="111">
        <f t="shared" si="9"/>
        <v>30</v>
      </c>
      <c r="G26" s="130">
        <f t="shared" si="0"/>
        <v>5</v>
      </c>
      <c r="H26" s="130">
        <f t="shared" si="1"/>
        <v>200</v>
      </c>
      <c r="I26" s="130">
        <f t="shared" si="2"/>
        <v>0</v>
      </c>
      <c r="J26" s="130">
        <f t="shared" si="3"/>
        <v>50</v>
      </c>
      <c r="K26" s="130">
        <f t="shared" si="4"/>
        <v>0</v>
      </c>
      <c r="L26" s="130">
        <f t="shared" si="5"/>
        <v>50</v>
      </c>
      <c r="M26" s="130">
        <f t="shared" si="6"/>
        <v>0</v>
      </c>
      <c r="N26" s="131">
        <f t="shared" si="7"/>
        <v>0</v>
      </c>
    </row>
    <row r="27" spans="1:14" x14ac:dyDescent="0.35">
      <c r="A27" s="196"/>
      <c r="B27" s="23" t="s">
        <v>68</v>
      </c>
      <c r="C27" s="120"/>
      <c r="D27" s="45"/>
      <c r="E27" s="83"/>
      <c r="F27" s="114">
        <f t="shared" si="9"/>
        <v>30</v>
      </c>
      <c r="G27" s="132">
        <f t="shared" si="0"/>
        <v>5</v>
      </c>
      <c r="H27" s="132">
        <f t="shared" si="1"/>
        <v>200</v>
      </c>
      <c r="I27" s="132">
        <f t="shared" si="2"/>
        <v>0</v>
      </c>
      <c r="J27" s="132">
        <f t="shared" si="3"/>
        <v>50</v>
      </c>
      <c r="K27" s="132">
        <f t="shared" si="4"/>
        <v>0</v>
      </c>
      <c r="L27" s="132">
        <f t="shared" si="5"/>
        <v>50</v>
      </c>
      <c r="M27" s="132">
        <f t="shared" si="6"/>
        <v>0</v>
      </c>
      <c r="N27" s="133">
        <f t="shared" si="7"/>
        <v>0</v>
      </c>
    </row>
    <row r="28" spans="1:14" ht="15" thickBot="1" x14ac:dyDescent="0.4">
      <c r="A28" s="208"/>
      <c r="B28" s="21" t="s">
        <v>53</v>
      </c>
      <c r="C28" s="122"/>
      <c r="D28" s="47"/>
      <c r="E28" s="84"/>
      <c r="F28" s="115">
        <f t="shared" si="9"/>
        <v>30</v>
      </c>
      <c r="G28" s="134">
        <f t="shared" si="0"/>
        <v>5</v>
      </c>
      <c r="H28" s="134">
        <f t="shared" si="1"/>
        <v>200</v>
      </c>
      <c r="I28" s="134">
        <f t="shared" si="2"/>
        <v>0</v>
      </c>
      <c r="J28" s="134">
        <f t="shared" si="3"/>
        <v>50</v>
      </c>
      <c r="K28" s="134">
        <f t="shared" si="4"/>
        <v>0</v>
      </c>
      <c r="L28" s="134">
        <f t="shared" si="5"/>
        <v>50</v>
      </c>
      <c r="M28" s="134">
        <f t="shared" si="6"/>
        <v>0</v>
      </c>
      <c r="N28" s="135">
        <f t="shared" si="7"/>
        <v>0</v>
      </c>
    </row>
    <row r="29" spans="1:14" x14ac:dyDescent="0.35">
      <c r="A29" s="195" t="s">
        <v>74</v>
      </c>
      <c r="B29" s="19" t="s">
        <v>67</v>
      </c>
      <c r="C29" s="121"/>
      <c r="D29" s="44"/>
      <c r="E29" s="82"/>
      <c r="F29" s="111">
        <f t="shared" si="9"/>
        <v>30</v>
      </c>
      <c r="G29" s="130">
        <f t="shared" si="0"/>
        <v>5</v>
      </c>
      <c r="H29" s="130">
        <f t="shared" si="1"/>
        <v>200</v>
      </c>
      <c r="I29" s="130">
        <f t="shared" si="2"/>
        <v>0</v>
      </c>
      <c r="J29" s="130">
        <f t="shared" si="3"/>
        <v>50</v>
      </c>
      <c r="K29" s="130">
        <f t="shared" si="4"/>
        <v>0</v>
      </c>
      <c r="L29" s="130">
        <f t="shared" si="5"/>
        <v>50</v>
      </c>
      <c r="M29" s="130">
        <f t="shared" si="6"/>
        <v>0</v>
      </c>
      <c r="N29" s="131">
        <f t="shared" si="7"/>
        <v>0</v>
      </c>
    </row>
    <row r="30" spans="1:14" x14ac:dyDescent="0.35">
      <c r="A30" s="196"/>
      <c r="B30" s="20" t="s">
        <v>68</v>
      </c>
      <c r="C30" s="120"/>
      <c r="D30" s="45"/>
      <c r="E30" s="83"/>
      <c r="F30" s="114">
        <f t="shared" si="9"/>
        <v>30</v>
      </c>
      <c r="G30" s="132">
        <f t="shared" si="0"/>
        <v>5</v>
      </c>
      <c r="H30" s="132">
        <f t="shared" si="1"/>
        <v>200</v>
      </c>
      <c r="I30" s="132">
        <f t="shared" si="2"/>
        <v>0</v>
      </c>
      <c r="J30" s="132">
        <f t="shared" si="3"/>
        <v>50</v>
      </c>
      <c r="K30" s="132">
        <f t="shared" si="4"/>
        <v>0</v>
      </c>
      <c r="L30" s="132">
        <f t="shared" si="5"/>
        <v>50</v>
      </c>
      <c r="M30" s="132">
        <f t="shared" si="6"/>
        <v>0</v>
      </c>
      <c r="N30" s="133">
        <f t="shared" si="7"/>
        <v>0</v>
      </c>
    </row>
    <row r="31" spans="1:14" ht="15" thickBot="1" x14ac:dyDescent="0.4">
      <c r="A31" s="197"/>
      <c r="B31" s="26" t="s">
        <v>53</v>
      </c>
      <c r="C31" s="122"/>
      <c r="D31" s="46"/>
      <c r="E31" s="84"/>
      <c r="F31" s="115">
        <f>F28</f>
        <v>30</v>
      </c>
      <c r="G31" s="134">
        <f t="shared" si="0"/>
        <v>5</v>
      </c>
      <c r="H31" s="134">
        <f t="shared" si="1"/>
        <v>200</v>
      </c>
      <c r="I31" s="134">
        <f t="shared" si="2"/>
        <v>0</v>
      </c>
      <c r="J31" s="134">
        <f t="shared" si="3"/>
        <v>50</v>
      </c>
      <c r="K31" s="134">
        <f t="shared" si="4"/>
        <v>0</v>
      </c>
      <c r="L31" s="134">
        <f t="shared" si="5"/>
        <v>50</v>
      </c>
      <c r="M31" s="134">
        <f t="shared" si="6"/>
        <v>0</v>
      </c>
      <c r="N31" s="135">
        <f t="shared" si="7"/>
        <v>0</v>
      </c>
    </row>
    <row r="32" spans="1:14" ht="15" customHeight="1" x14ac:dyDescent="0.35">
      <c r="A32" s="201" t="s">
        <v>105</v>
      </c>
      <c r="B32" s="98" t="s">
        <v>107</v>
      </c>
      <c r="C32" s="123"/>
      <c r="D32" s="99"/>
      <c r="E32" s="94"/>
      <c r="F32" s="113">
        <f>F31</f>
        <v>30</v>
      </c>
      <c r="G32" s="130">
        <f t="shared" si="0"/>
        <v>5</v>
      </c>
      <c r="H32" s="130">
        <f t="shared" si="1"/>
        <v>200</v>
      </c>
      <c r="I32" s="130">
        <f t="shared" si="2"/>
        <v>0</v>
      </c>
      <c r="J32" s="130">
        <f t="shared" si="3"/>
        <v>50</v>
      </c>
      <c r="K32" s="130">
        <f t="shared" si="4"/>
        <v>0</v>
      </c>
      <c r="L32" s="130">
        <f t="shared" si="5"/>
        <v>50</v>
      </c>
      <c r="M32" s="130">
        <f t="shared" si="6"/>
        <v>0</v>
      </c>
      <c r="N32" s="138">
        <f t="shared" si="7"/>
        <v>0</v>
      </c>
    </row>
    <row r="33" spans="1:14" x14ac:dyDescent="0.35">
      <c r="A33" s="202"/>
      <c r="B33" s="100" t="s">
        <v>108</v>
      </c>
      <c r="C33" s="124"/>
      <c r="D33" s="101"/>
      <c r="E33" s="95"/>
      <c r="F33" s="114">
        <f>F32</f>
        <v>30</v>
      </c>
      <c r="G33" s="132">
        <f t="shared" si="0"/>
        <v>5</v>
      </c>
      <c r="H33" s="132">
        <f t="shared" si="1"/>
        <v>200</v>
      </c>
      <c r="I33" s="132">
        <f t="shared" si="2"/>
        <v>0</v>
      </c>
      <c r="J33" s="132">
        <f t="shared" si="3"/>
        <v>50</v>
      </c>
      <c r="K33" s="132">
        <f t="shared" si="4"/>
        <v>0</v>
      </c>
      <c r="L33" s="132">
        <f t="shared" si="5"/>
        <v>50</v>
      </c>
      <c r="M33" s="132">
        <f t="shared" si="6"/>
        <v>0</v>
      </c>
      <c r="N33" s="133">
        <f t="shared" si="7"/>
        <v>0</v>
      </c>
    </row>
    <row r="34" spans="1:14" x14ac:dyDescent="0.35">
      <c r="A34" s="202"/>
      <c r="B34" s="100" t="s">
        <v>106</v>
      </c>
      <c r="C34" s="124"/>
      <c r="D34" s="101"/>
      <c r="E34" s="83"/>
      <c r="F34" s="110">
        <f>F33</f>
        <v>30</v>
      </c>
      <c r="G34" s="132">
        <f t="shared" si="0"/>
        <v>5</v>
      </c>
      <c r="H34" s="132">
        <f t="shared" si="1"/>
        <v>200</v>
      </c>
      <c r="I34" s="132">
        <f t="shared" si="2"/>
        <v>0</v>
      </c>
      <c r="J34" s="132">
        <f t="shared" si="3"/>
        <v>50</v>
      </c>
      <c r="K34" s="132">
        <f t="shared" si="4"/>
        <v>0</v>
      </c>
      <c r="L34" s="132">
        <f t="shared" si="5"/>
        <v>50</v>
      </c>
      <c r="M34" s="132">
        <f t="shared" si="6"/>
        <v>0</v>
      </c>
      <c r="N34" s="139">
        <f t="shared" si="7"/>
        <v>0</v>
      </c>
    </row>
    <row r="35" spans="1:14" ht="15" thickBot="1" x14ac:dyDescent="0.4">
      <c r="A35" s="203"/>
      <c r="B35" s="102" t="s">
        <v>109</v>
      </c>
      <c r="C35" s="125"/>
      <c r="D35" s="103"/>
      <c r="E35" s="97"/>
      <c r="F35" s="110">
        <f>F34</f>
        <v>30</v>
      </c>
      <c r="G35" s="140">
        <f t="shared" si="0"/>
        <v>5</v>
      </c>
      <c r="H35" s="140">
        <f>G35*40</f>
        <v>200</v>
      </c>
      <c r="I35" s="140">
        <f t="shared" si="2"/>
        <v>0</v>
      </c>
      <c r="J35" s="140">
        <f t="shared" si="3"/>
        <v>50</v>
      </c>
      <c r="K35" s="140">
        <f t="shared" si="4"/>
        <v>0</v>
      </c>
      <c r="L35" s="140">
        <f t="shared" si="5"/>
        <v>50</v>
      </c>
      <c r="M35" s="140">
        <f t="shared" si="6"/>
        <v>0</v>
      </c>
      <c r="N35" s="141">
        <f t="shared" si="7"/>
        <v>0</v>
      </c>
    </row>
    <row r="36" spans="1:14" x14ac:dyDescent="0.35">
      <c r="A36" s="198" t="s">
        <v>76</v>
      </c>
      <c r="B36" s="27" t="s">
        <v>77</v>
      </c>
      <c r="C36" s="35">
        <v>1</v>
      </c>
      <c r="D36" s="44">
        <v>1</v>
      </c>
      <c r="E36" s="82"/>
      <c r="F36" s="107">
        <f>F31</f>
        <v>30</v>
      </c>
      <c r="G36" s="130">
        <f t="shared" si="0"/>
        <v>5</v>
      </c>
      <c r="H36" s="130">
        <f t="shared" si="1"/>
        <v>200</v>
      </c>
      <c r="I36" s="130">
        <f t="shared" si="2"/>
        <v>0</v>
      </c>
      <c r="J36" s="130">
        <f t="shared" si="3"/>
        <v>50</v>
      </c>
      <c r="K36" s="130">
        <f t="shared" si="4"/>
        <v>0</v>
      </c>
      <c r="L36" s="130">
        <f t="shared" si="5"/>
        <v>50</v>
      </c>
      <c r="M36" s="130">
        <f t="shared" si="6"/>
        <v>0</v>
      </c>
      <c r="N36" s="131">
        <f t="shared" si="7"/>
        <v>0</v>
      </c>
    </row>
    <row r="37" spans="1:14" x14ac:dyDescent="0.35">
      <c r="A37" s="199"/>
      <c r="B37" s="12" t="s">
        <v>78</v>
      </c>
      <c r="C37" s="36"/>
      <c r="D37" s="45"/>
      <c r="E37" s="83"/>
      <c r="F37" s="108">
        <f>F36</f>
        <v>30</v>
      </c>
      <c r="G37" s="132">
        <f t="shared" si="0"/>
        <v>5</v>
      </c>
      <c r="H37" s="132">
        <f t="shared" si="1"/>
        <v>200</v>
      </c>
      <c r="I37" s="132">
        <f t="shared" si="2"/>
        <v>0</v>
      </c>
      <c r="J37" s="132">
        <f t="shared" si="3"/>
        <v>50</v>
      </c>
      <c r="K37" s="132">
        <f t="shared" si="4"/>
        <v>0</v>
      </c>
      <c r="L37" s="132">
        <f t="shared" si="5"/>
        <v>50</v>
      </c>
      <c r="M37" s="132">
        <f t="shared" si="6"/>
        <v>0</v>
      </c>
      <c r="N37" s="133">
        <f t="shared" si="7"/>
        <v>0</v>
      </c>
    </row>
    <row r="38" spans="1:14" x14ac:dyDescent="0.35">
      <c r="A38" s="199"/>
      <c r="B38" s="12" t="s">
        <v>79</v>
      </c>
      <c r="C38" s="36">
        <v>1</v>
      </c>
      <c r="D38" s="45">
        <v>1</v>
      </c>
      <c r="E38" s="83"/>
      <c r="F38" s="108">
        <f t="shared" ref="F38:F44" si="10">F37</f>
        <v>30</v>
      </c>
      <c r="G38" s="132">
        <f t="shared" si="0"/>
        <v>5</v>
      </c>
      <c r="H38" s="132">
        <f t="shared" si="1"/>
        <v>200</v>
      </c>
      <c r="I38" s="132">
        <f t="shared" si="2"/>
        <v>0</v>
      </c>
      <c r="J38" s="132">
        <f t="shared" si="3"/>
        <v>50</v>
      </c>
      <c r="K38" s="132">
        <f t="shared" si="4"/>
        <v>0</v>
      </c>
      <c r="L38" s="132">
        <f t="shared" si="5"/>
        <v>50</v>
      </c>
      <c r="M38" s="132">
        <f t="shared" si="6"/>
        <v>0</v>
      </c>
      <c r="N38" s="133">
        <f t="shared" si="7"/>
        <v>0</v>
      </c>
    </row>
    <row r="39" spans="1:14" x14ac:dyDescent="0.35">
      <c r="A39" s="199"/>
      <c r="B39" s="12" t="s">
        <v>80</v>
      </c>
      <c r="C39" s="36">
        <v>1</v>
      </c>
      <c r="D39" s="45">
        <v>1</v>
      </c>
      <c r="E39" s="83"/>
      <c r="F39" s="108">
        <f t="shared" si="10"/>
        <v>30</v>
      </c>
      <c r="G39" s="132">
        <f t="shared" si="0"/>
        <v>5</v>
      </c>
      <c r="H39" s="132">
        <f t="shared" si="1"/>
        <v>200</v>
      </c>
      <c r="I39" s="132">
        <f t="shared" si="2"/>
        <v>0</v>
      </c>
      <c r="J39" s="132">
        <f t="shared" si="3"/>
        <v>50</v>
      </c>
      <c r="K39" s="132">
        <f t="shared" si="4"/>
        <v>0</v>
      </c>
      <c r="L39" s="132">
        <f t="shared" si="5"/>
        <v>50</v>
      </c>
      <c r="M39" s="132">
        <f t="shared" si="6"/>
        <v>0</v>
      </c>
      <c r="N39" s="133">
        <f t="shared" si="7"/>
        <v>0</v>
      </c>
    </row>
    <row r="40" spans="1:14" x14ac:dyDescent="0.35">
      <c r="A40" s="199"/>
      <c r="B40" s="12" t="s">
        <v>81</v>
      </c>
      <c r="C40" s="36"/>
      <c r="D40" s="45"/>
      <c r="E40" s="83"/>
      <c r="F40" s="108">
        <f t="shared" si="10"/>
        <v>30</v>
      </c>
      <c r="G40" s="132">
        <f t="shared" si="0"/>
        <v>5</v>
      </c>
      <c r="H40" s="132">
        <f t="shared" si="1"/>
        <v>200</v>
      </c>
      <c r="I40" s="132">
        <f t="shared" si="2"/>
        <v>0</v>
      </c>
      <c r="J40" s="132">
        <f t="shared" si="3"/>
        <v>50</v>
      </c>
      <c r="K40" s="132">
        <f t="shared" si="4"/>
        <v>0</v>
      </c>
      <c r="L40" s="132">
        <f t="shared" si="5"/>
        <v>50</v>
      </c>
      <c r="M40" s="132">
        <f t="shared" si="6"/>
        <v>0</v>
      </c>
      <c r="N40" s="133">
        <f t="shared" si="7"/>
        <v>0</v>
      </c>
    </row>
    <row r="41" spans="1:14" x14ac:dyDescent="0.35">
      <c r="A41" s="199"/>
      <c r="B41" s="12" t="s">
        <v>52</v>
      </c>
      <c r="C41" s="36">
        <v>1</v>
      </c>
      <c r="D41" s="45">
        <v>1</v>
      </c>
      <c r="E41" s="83"/>
      <c r="F41" s="108">
        <f t="shared" si="10"/>
        <v>30</v>
      </c>
      <c r="G41" s="132">
        <f t="shared" si="0"/>
        <v>5</v>
      </c>
      <c r="H41" s="132">
        <f t="shared" si="1"/>
        <v>200</v>
      </c>
      <c r="I41" s="132">
        <f t="shared" si="2"/>
        <v>0</v>
      </c>
      <c r="J41" s="132">
        <f t="shared" si="3"/>
        <v>50</v>
      </c>
      <c r="K41" s="132">
        <f t="shared" si="4"/>
        <v>0</v>
      </c>
      <c r="L41" s="132">
        <f t="shared" si="5"/>
        <v>50</v>
      </c>
      <c r="M41" s="132">
        <f t="shared" si="6"/>
        <v>0</v>
      </c>
      <c r="N41" s="133">
        <f t="shared" si="7"/>
        <v>0</v>
      </c>
    </row>
    <row r="42" spans="1:14" x14ac:dyDescent="0.35">
      <c r="A42" s="199"/>
      <c r="B42" s="12" t="s">
        <v>50</v>
      </c>
      <c r="C42" s="36">
        <v>1</v>
      </c>
      <c r="D42" s="45">
        <v>1</v>
      </c>
      <c r="E42" s="83"/>
      <c r="F42" s="108">
        <f t="shared" si="10"/>
        <v>30</v>
      </c>
      <c r="G42" s="132">
        <f t="shared" si="0"/>
        <v>5</v>
      </c>
      <c r="H42" s="132">
        <f t="shared" si="1"/>
        <v>200</v>
      </c>
      <c r="I42" s="132">
        <f t="shared" si="2"/>
        <v>0</v>
      </c>
      <c r="J42" s="132">
        <f t="shared" si="3"/>
        <v>50</v>
      </c>
      <c r="K42" s="132">
        <f t="shared" si="4"/>
        <v>0</v>
      </c>
      <c r="L42" s="132">
        <f t="shared" si="5"/>
        <v>50</v>
      </c>
      <c r="M42" s="132">
        <f t="shared" si="6"/>
        <v>0</v>
      </c>
      <c r="N42" s="133">
        <f t="shared" si="7"/>
        <v>0</v>
      </c>
    </row>
    <row r="43" spans="1:14" x14ac:dyDescent="0.35">
      <c r="A43" s="199"/>
      <c r="B43" s="12" t="s">
        <v>82</v>
      </c>
      <c r="C43" s="36">
        <v>1</v>
      </c>
      <c r="D43" s="45">
        <v>1</v>
      </c>
      <c r="E43" s="83"/>
      <c r="F43" s="108">
        <f t="shared" si="10"/>
        <v>30</v>
      </c>
      <c r="G43" s="132">
        <f t="shared" si="0"/>
        <v>5</v>
      </c>
      <c r="H43" s="132">
        <f t="shared" si="1"/>
        <v>200</v>
      </c>
      <c r="I43" s="132">
        <f t="shared" si="2"/>
        <v>0</v>
      </c>
      <c r="J43" s="132">
        <f t="shared" si="3"/>
        <v>50</v>
      </c>
      <c r="K43" s="132">
        <f t="shared" si="4"/>
        <v>0</v>
      </c>
      <c r="L43" s="132">
        <f t="shared" si="5"/>
        <v>50</v>
      </c>
      <c r="M43" s="132">
        <f t="shared" si="6"/>
        <v>0</v>
      </c>
      <c r="N43" s="133">
        <f t="shared" si="7"/>
        <v>0</v>
      </c>
    </row>
    <row r="44" spans="1:14" x14ac:dyDescent="0.35">
      <c r="A44" s="199"/>
      <c r="B44" s="12" t="s">
        <v>83</v>
      </c>
      <c r="C44" s="36"/>
      <c r="D44" s="45"/>
      <c r="E44" s="83"/>
      <c r="F44" s="108">
        <f t="shared" si="10"/>
        <v>30</v>
      </c>
      <c r="G44" s="132">
        <f t="shared" si="0"/>
        <v>5</v>
      </c>
      <c r="H44" s="132">
        <f t="shared" si="1"/>
        <v>200</v>
      </c>
      <c r="I44" s="132">
        <f t="shared" si="2"/>
        <v>0</v>
      </c>
      <c r="J44" s="132">
        <f t="shared" si="3"/>
        <v>50</v>
      </c>
      <c r="K44" s="132">
        <f t="shared" si="4"/>
        <v>0</v>
      </c>
      <c r="L44" s="132">
        <f t="shared" si="5"/>
        <v>50</v>
      </c>
      <c r="M44" s="132">
        <f t="shared" si="6"/>
        <v>0</v>
      </c>
      <c r="N44" s="133">
        <f t="shared" si="7"/>
        <v>0</v>
      </c>
    </row>
    <row r="45" spans="1:14" ht="15" thickBot="1" x14ac:dyDescent="0.4">
      <c r="A45" s="200"/>
      <c r="B45" s="28" t="s">
        <v>84</v>
      </c>
      <c r="C45" s="37">
        <v>1</v>
      </c>
      <c r="D45" s="46">
        <v>1</v>
      </c>
      <c r="E45" s="84"/>
      <c r="F45" s="109">
        <f>F44</f>
        <v>30</v>
      </c>
      <c r="G45" s="134">
        <f t="shared" si="0"/>
        <v>5</v>
      </c>
      <c r="H45" s="134">
        <f t="shared" si="1"/>
        <v>200</v>
      </c>
      <c r="I45" s="134">
        <f t="shared" si="2"/>
        <v>0</v>
      </c>
      <c r="J45" s="134">
        <f t="shared" si="3"/>
        <v>50</v>
      </c>
      <c r="K45" s="134">
        <f t="shared" si="4"/>
        <v>0</v>
      </c>
      <c r="L45" s="134">
        <f t="shared" si="5"/>
        <v>50</v>
      </c>
      <c r="M45" s="134">
        <f t="shared" si="6"/>
        <v>0</v>
      </c>
      <c r="N45" s="135">
        <f t="shared" si="7"/>
        <v>0</v>
      </c>
    </row>
    <row r="46" spans="1:14" x14ac:dyDescent="0.35">
      <c r="A46" s="17"/>
      <c r="C46" s="18"/>
    </row>
    <row r="47" spans="1:14" x14ac:dyDescent="0.35">
      <c r="A47" s="15"/>
      <c r="B47" s="30" t="s">
        <v>25</v>
      </c>
      <c r="C47" s="31">
        <f>SUM(C2:C45)</f>
        <v>14</v>
      </c>
      <c r="D47" s="48">
        <f>SUM(D2:D45)</f>
        <v>14</v>
      </c>
      <c r="N47" s="60">
        <f>SUM(N2:N46)</f>
        <v>0</v>
      </c>
    </row>
    <row r="49" spans="1:7" ht="15" thickBot="1" x14ac:dyDescent="0.4">
      <c r="A49" s="13" t="s">
        <v>93</v>
      </c>
      <c r="B49" s="13"/>
      <c r="C49" s="14"/>
    </row>
    <row r="50" spans="1:7" ht="23.5" x14ac:dyDescent="0.55000000000000004">
      <c r="B50" s="173"/>
      <c r="C50" s="174"/>
      <c r="D50" s="174"/>
      <c r="E50" s="174"/>
      <c r="F50" s="174"/>
      <c r="G50" s="175"/>
    </row>
    <row r="51" spans="1:7" x14ac:dyDescent="0.35">
      <c r="B51" s="176"/>
      <c r="G51" s="177"/>
    </row>
    <row r="52" spans="1:7" x14ac:dyDescent="0.35">
      <c r="B52" s="178"/>
      <c r="G52" s="177"/>
    </row>
    <row r="53" spans="1:7" ht="15" thickBot="1" x14ac:dyDescent="0.4">
      <c r="B53" s="179"/>
      <c r="C53" s="180"/>
      <c r="D53" s="180"/>
      <c r="E53" s="180"/>
      <c r="F53" s="180"/>
      <c r="G53" s="181"/>
    </row>
    <row r="54" spans="1:7" x14ac:dyDescent="0.35">
      <c r="A54" s="13"/>
      <c r="B54" s="13"/>
    </row>
    <row r="55" spans="1:7" x14ac:dyDescent="0.35">
      <c r="A55" s="13"/>
      <c r="B55" s="13"/>
    </row>
    <row r="56" spans="1:7" x14ac:dyDescent="0.35">
      <c r="A56" s="13"/>
      <c r="B56" s="13"/>
    </row>
  </sheetData>
  <mergeCells count="12">
    <mergeCell ref="A36:A45"/>
    <mergeCell ref="A32:A35"/>
    <mergeCell ref="A17:A19"/>
    <mergeCell ref="A20:A22"/>
    <mergeCell ref="A23:A25"/>
    <mergeCell ref="A26:A28"/>
    <mergeCell ref="A29:A31"/>
    <mergeCell ref="A2:A4"/>
    <mergeCell ref="A5:A7"/>
    <mergeCell ref="A8:A10"/>
    <mergeCell ref="A11:A13"/>
    <mergeCell ref="A14:A1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4C20B-64FF-4EA6-8EA5-F28C25F9E3C5}">
  <dimension ref="A1:N56"/>
  <sheetViews>
    <sheetView zoomScale="70" zoomScaleNormal="70" workbookViewId="0">
      <selection activeCell="E2" sqref="E2:E45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7" max="7" width="14.6328125" style="59" customWidth="1"/>
    <col min="8" max="8" width="9" style="59" bestFit="1" customWidth="1"/>
    <col min="9" max="9" width="11.36328125" style="59" bestFit="1" customWidth="1"/>
    <col min="10" max="10" width="9" style="59" bestFit="1" customWidth="1"/>
    <col min="11" max="11" width="11.08984375" style="59" bestFit="1" customWidth="1"/>
    <col min="12" max="12" width="9" style="59" bestFit="1" customWidth="1"/>
    <col min="13" max="13" width="11.08984375" style="59" bestFit="1" customWidth="1"/>
    <col min="14" max="14" width="12.6328125" style="59" bestFit="1" customWidth="1"/>
  </cols>
  <sheetData>
    <row r="1" spans="1:14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127" t="s">
        <v>103</v>
      </c>
      <c r="H1" s="128" t="s">
        <v>100</v>
      </c>
      <c r="I1" s="128" t="s">
        <v>104</v>
      </c>
      <c r="J1" s="128" t="s">
        <v>101</v>
      </c>
      <c r="K1" s="128" t="s">
        <v>104</v>
      </c>
      <c r="L1" s="128" t="s">
        <v>102</v>
      </c>
      <c r="M1" s="128" t="s">
        <v>104</v>
      </c>
      <c r="N1" s="129" t="s">
        <v>25</v>
      </c>
    </row>
    <row r="2" spans="1:14" ht="14" customHeight="1" x14ac:dyDescent="0.35">
      <c r="A2" s="195" t="s">
        <v>86</v>
      </c>
      <c r="B2" s="22" t="s">
        <v>67</v>
      </c>
      <c r="C2" s="121"/>
      <c r="D2" s="44"/>
      <c r="E2" s="82"/>
      <c r="F2" s="107">
        <f>'Component Service Cost'!C26</f>
        <v>30</v>
      </c>
      <c r="G2" s="74">
        <f>F2/6</f>
        <v>5</v>
      </c>
      <c r="H2" s="74">
        <f>G2*40</f>
        <v>200</v>
      </c>
      <c r="I2" s="74">
        <f>E2*H2</f>
        <v>0</v>
      </c>
      <c r="J2" s="74">
        <f>G2*10</f>
        <v>50</v>
      </c>
      <c r="K2" s="74">
        <f>(E2*1.5)*J2</f>
        <v>0</v>
      </c>
      <c r="L2" s="74">
        <f>G2*10</f>
        <v>50</v>
      </c>
      <c r="M2" s="74">
        <f>(E2*2)*L2</f>
        <v>0</v>
      </c>
      <c r="N2" s="88">
        <f>(I2+K2+M2)*D2</f>
        <v>0</v>
      </c>
    </row>
    <row r="3" spans="1:14" ht="15.65" customHeight="1" x14ac:dyDescent="0.35">
      <c r="A3" s="196"/>
      <c r="B3" s="23" t="s">
        <v>68</v>
      </c>
      <c r="C3" s="120"/>
      <c r="D3" s="45"/>
      <c r="E3" s="83"/>
      <c r="F3" s="108">
        <f>F2</f>
        <v>30</v>
      </c>
      <c r="G3" s="65">
        <f>F3/6</f>
        <v>5</v>
      </c>
      <c r="H3" s="65">
        <f>G3*40</f>
        <v>200</v>
      </c>
      <c r="I3" s="65">
        <f>E3*H3</f>
        <v>0</v>
      </c>
      <c r="J3" s="65">
        <f>G3*10</f>
        <v>50</v>
      </c>
      <c r="K3" s="65">
        <f>(E3*1.5)*J3</f>
        <v>0</v>
      </c>
      <c r="L3" s="65">
        <f>G3*10</f>
        <v>50</v>
      </c>
      <c r="M3" s="65">
        <f>(E3*2)*L3</f>
        <v>0</v>
      </c>
      <c r="N3" s="89">
        <f>(I3+K3+M3)*D3</f>
        <v>0</v>
      </c>
    </row>
    <row r="4" spans="1:14" ht="14.75" customHeight="1" thickBot="1" x14ac:dyDescent="0.4">
      <c r="A4" s="197"/>
      <c r="B4" s="21" t="s">
        <v>53</v>
      </c>
      <c r="C4" s="122"/>
      <c r="D4" s="46"/>
      <c r="E4" s="84"/>
      <c r="F4" s="108">
        <f>F3</f>
        <v>30</v>
      </c>
      <c r="G4" s="75">
        <f t="shared" ref="G4:G45" si="0">F4/6</f>
        <v>5</v>
      </c>
      <c r="H4" s="75">
        <f t="shared" ref="H4:H45" si="1">G4*40</f>
        <v>200</v>
      </c>
      <c r="I4" s="75">
        <f t="shared" ref="I4:I45" si="2">E4*H4</f>
        <v>0</v>
      </c>
      <c r="J4" s="75">
        <f t="shared" ref="J4:J45" si="3">G4*10</f>
        <v>50</v>
      </c>
      <c r="K4" s="75">
        <f t="shared" ref="K4:K45" si="4">(E4*1.5)*J4</f>
        <v>0</v>
      </c>
      <c r="L4" s="75">
        <f t="shared" ref="L4:L45" si="5">G4*10</f>
        <v>50</v>
      </c>
      <c r="M4" s="75">
        <f t="shared" ref="M4:M45" si="6">(E4*2)*L4</f>
        <v>0</v>
      </c>
      <c r="N4" s="90">
        <f t="shared" ref="N4:N45" si="7">(I4+K4+M4)*D4</f>
        <v>0</v>
      </c>
    </row>
    <row r="5" spans="1:14" x14ac:dyDescent="0.35">
      <c r="A5" s="207" t="s">
        <v>69</v>
      </c>
      <c r="B5" s="22" t="s">
        <v>67</v>
      </c>
      <c r="C5" s="121"/>
      <c r="D5" s="44"/>
      <c r="E5" s="82"/>
      <c r="F5" s="113">
        <f>F2</f>
        <v>30</v>
      </c>
      <c r="G5" s="74">
        <f t="shared" si="0"/>
        <v>5</v>
      </c>
      <c r="H5" s="74">
        <f t="shared" si="1"/>
        <v>200</v>
      </c>
      <c r="I5" s="74">
        <f t="shared" si="2"/>
        <v>0</v>
      </c>
      <c r="J5" s="74">
        <f t="shared" si="3"/>
        <v>50</v>
      </c>
      <c r="K5" s="74">
        <f t="shared" si="4"/>
        <v>0</v>
      </c>
      <c r="L5" s="74">
        <f t="shared" si="5"/>
        <v>50</v>
      </c>
      <c r="M5" s="74">
        <f t="shared" si="6"/>
        <v>0</v>
      </c>
      <c r="N5" s="88">
        <f t="shared" si="7"/>
        <v>0</v>
      </c>
    </row>
    <row r="6" spans="1:14" x14ac:dyDescent="0.35">
      <c r="A6" s="196"/>
      <c r="B6" s="23" t="s">
        <v>68</v>
      </c>
      <c r="C6" s="41">
        <v>1</v>
      </c>
      <c r="D6" s="45">
        <v>1</v>
      </c>
      <c r="E6" s="83"/>
      <c r="F6" s="114">
        <f t="shared" ref="F6:F7" si="8">F3</f>
        <v>30</v>
      </c>
      <c r="G6" s="65">
        <f t="shared" si="0"/>
        <v>5</v>
      </c>
      <c r="H6" s="65">
        <f t="shared" si="1"/>
        <v>200</v>
      </c>
      <c r="I6" s="65">
        <f t="shared" si="2"/>
        <v>0</v>
      </c>
      <c r="J6" s="65">
        <f t="shared" si="3"/>
        <v>50</v>
      </c>
      <c r="K6" s="65">
        <f t="shared" si="4"/>
        <v>0</v>
      </c>
      <c r="L6" s="65">
        <f t="shared" si="5"/>
        <v>50</v>
      </c>
      <c r="M6" s="65">
        <f t="shared" si="6"/>
        <v>0</v>
      </c>
      <c r="N6" s="89">
        <f t="shared" si="7"/>
        <v>0</v>
      </c>
    </row>
    <row r="7" spans="1:14" ht="15" thickBot="1" x14ac:dyDescent="0.4">
      <c r="A7" s="197"/>
      <c r="B7" s="21" t="s">
        <v>53</v>
      </c>
      <c r="C7" s="122"/>
      <c r="D7" s="46"/>
      <c r="E7" s="84"/>
      <c r="F7" s="110">
        <f t="shared" si="8"/>
        <v>30</v>
      </c>
      <c r="G7" s="75">
        <f t="shared" si="0"/>
        <v>5</v>
      </c>
      <c r="H7" s="75">
        <f t="shared" si="1"/>
        <v>200</v>
      </c>
      <c r="I7" s="75">
        <f t="shared" si="2"/>
        <v>0</v>
      </c>
      <c r="J7" s="75">
        <f t="shared" si="3"/>
        <v>50</v>
      </c>
      <c r="K7" s="75">
        <f t="shared" si="4"/>
        <v>0</v>
      </c>
      <c r="L7" s="75">
        <f t="shared" si="5"/>
        <v>50</v>
      </c>
      <c r="M7" s="75">
        <f t="shared" si="6"/>
        <v>0</v>
      </c>
      <c r="N7" s="90">
        <f t="shared" si="7"/>
        <v>0</v>
      </c>
    </row>
    <row r="8" spans="1:14" x14ac:dyDescent="0.35">
      <c r="A8" s="207" t="s">
        <v>85</v>
      </c>
      <c r="B8" s="22" t="s">
        <v>67</v>
      </c>
      <c r="C8" s="35">
        <v>1</v>
      </c>
      <c r="D8" s="44">
        <v>1</v>
      </c>
      <c r="E8" s="82"/>
      <c r="F8" s="107">
        <f>F5</f>
        <v>30</v>
      </c>
      <c r="G8" s="74">
        <f t="shared" si="0"/>
        <v>5</v>
      </c>
      <c r="H8" s="74">
        <f t="shared" si="1"/>
        <v>200</v>
      </c>
      <c r="I8" s="74">
        <f t="shared" si="2"/>
        <v>0</v>
      </c>
      <c r="J8" s="74">
        <f t="shared" si="3"/>
        <v>50</v>
      </c>
      <c r="K8" s="74">
        <f t="shared" si="4"/>
        <v>0</v>
      </c>
      <c r="L8" s="74">
        <f t="shared" si="5"/>
        <v>50</v>
      </c>
      <c r="M8" s="74">
        <f t="shared" si="6"/>
        <v>0</v>
      </c>
      <c r="N8" s="88">
        <f t="shared" si="7"/>
        <v>0</v>
      </c>
    </row>
    <row r="9" spans="1:14" x14ac:dyDescent="0.35">
      <c r="A9" s="196"/>
      <c r="B9" s="23" t="s">
        <v>68</v>
      </c>
      <c r="C9" s="36">
        <v>3</v>
      </c>
      <c r="D9" s="45">
        <v>3</v>
      </c>
      <c r="E9" s="83"/>
      <c r="F9" s="108">
        <f>F6</f>
        <v>30</v>
      </c>
      <c r="G9" s="65">
        <f t="shared" si="0"/>
        <v>5</v>
      </c>
      <c r="H9" s="65">
        <f t="shared" si="1"/>
        <v>200</v>
      </c>
      <c r="I9" s="65">
        <f t="shared" si="2"/>
        <v>0</v>
      </c>
      <c r="J9" s="65">
        <f t="shared" si="3"/>
        <v>50</v>
      </c>
      <c r="K9" s="65">
        <f t="shared" si="4"/>
        <v>0</v>
      </c>
      <c r="L9" s="65">
        <f t="shared" si="5"/>
        <v>50</v>
      </c>
      <c r="M9" s="65">
        <f t="shared" si="6"/>
        <v>0</v>
      </c>
      <c r="N9" s="89">
        <f t="shared" si="7"/>
        <v>0</v>
      </c>
    </row>
    <row r="10" spans="1:14" ht="15" thickBot="1" x14ac:dyDescent="0.4">
      <c r="A10" s="197"/>
      <c r="B10" s="21" t="s">
        <v>53</v>
      </c>
      <c r="C10" s="37">
        <v>2</v>
      </c>
      <c r="D10" s="46">
        <v>2</v>
      </c>
      <c r="E10" s="84"/>
      <c r="F10" s="109">
        <f>F7</f>
        <v>30</v>
      </c>
      <c r="G10" s="75">
        <f t="shared" si="0"/>
        <v>5</v>
      </c>
      <c r="H10" s="75">
        <f t="shared" si="1"/>
        <v>200</v>
      </c>
      <c r="I10" s="75">
        <f t="shared" si="2"/>
        <v>0</v>
      </c>
      <c r="J10" s="75">
        <f t="shared" si="3"/>
        <v>50</v>
      </c>
      <c r="K10" s="75">
        <f t="shared" si="4"/>
        <v>0</v>
      </c>
      <c r="L10" s="75">
        <f t="shared" si="5"/>
        <v>50</v>
      </c>
      <c r="M10" s="75">
        <f t="shared" si="6"/>
        <v>0</v>
      </c>
      <c r="N10" s="90">
        <f t="shared" si="7"/>
        <v>0</v>
      </c>
    </row>
    <row r="11" spans="1:14" x14ac:dyDescent="0.35">
      <c r="A11" s="195" t="s">
        <v>75</v>
      </c>
      <c r="B11" s="22" t="s">
        <v>67</v>
      </c>
      <c r="C11" s="121"/>
      <c r="D11" s="44"/>
      <c r="E11" s="82"/>
      <c r="F11" s="111">
        <f t="shared" ref="F11:F30" si="9">F8</f>
        <v>30</v>
      </c>
      <c r="G11" s="74">
        <f t="shared" si="0"/>
        <v>5</v>
      </c>
      <c r="H11" s="74">
        <f t="shared" si="1"/>
        <v>200</v>
      </c>
      <c r="I11" s="74">
        <f t="shared" si="2"/>
        <v>0</v>
      </c>
      <c r="J11" s="74">
        <f t="shared" si="3"/>
        <v>50</v>
      </c>
      <c r="K11" s="74">
        <f t="shared" si="4"/>
        <v>0</v>
      </c>
      <c r="L11" s="74">
        <f t="shared" si="5"/>
        <v>50</v>
      </c>
      <c r="M11" s="74">
        <f t="shared" si="6"/>
        <v>0</v>
      </c>
      <c r="N11" s="88">
        <f t="shared" si="7"/>
        <v>0</v>
      </c>
    </row>
    <row r="12" spans="1:14" x14ac:dyDescent="0.35">
      <c r="A12" s="196"/>
      <c r="B12" s="23" t="s">
        <v>68</v>
      </c>
      <c r="C12" s="120"/>
      <c r="D12" s="45"/>
      <c r="E12" s="83"/>
      <c r="F12" s="114">
        <f t="shared" si="9"/>
        <v>30</v>
      </c>
      <c r="G12" s="65">
        <f t="shared" si="0"/>
        <v>5</v>
      </c>
      <c r="H12" s="65">
        <f t="shared" si="1"/>
        <v>200</v>
      </c>
      <c r="I12" s="65">
        <f t="shared" si="2"/>
        <v>0</v>
      </c>
      <c r="J12" s="65">
        <f t="shared" si="3"/>
        <v>50</v>
      </c>
      <c r="K12" s="65">
        <f t="shared" si="4"/>
        <v>0</v>
      </c>
      <c r="L12" s="65">
        <f t="shared" si="5"/>
        <v>50</v>
      </c>
      <c r="M12" s="65">
        <f t="shared" si="6"/>
        <v>0</v>
      </c>
      <c r="N12" s="89">
        <f t="shared" si="7"/>
        <v>0</v>
      </c>
    </row>
    <row r="13" spans="1:14" ht="15" thickBot="1" x14ac:dyDescent="0.4">
      <c r="A13" s="197"/>
      <c r="B13" s="21" t="s">
        <v>53</v>
      </c>
      <c r="C13" s="122"/>
      <c r="D13" s="46"/>
      <c r="E13" s="84"/>
      <c r="F13" s="115">
        <f t="shared" si="9"/>
        <v>30</v>
      </c>
      <c r="G13" s="75">
        <f t="shared" si="0"/>
        <v>5</v>
      </c>
      <c r="H13" s="75">
        <f t="shared" si="1"/>
        <v>200</v>
      </c>
      <c r="I13" s="75">
        <f t="shared" si="2"/>
        <v>0</v>
      </c>
      <c r="J13" s="75">
        <f t="shared" si="3"/>
        <v>50</v>
      </c>
      <c r="K13" s="75">
        <f t="shared" si="4"/>
        <v>0</v>
      </c>
      <c r="L13" s="75">
        <f t="shared" si="5"/>
        <v>50</v>
      </c>
      <c r="M13" s="75">
        <f t="shared" si="6"/>
        <v>0</v>
      </c>
      <c r="N13" s="90">
        <f t="shared" si="7"/>
        <v>0</v>
      </c>
    </row>
    <row r="14" spans="1:14" x14ac:dyDescent="0.35">
      <c r="A14" s="195" t="s">
        <v>74</v>
      </c>
      <c r="B14" s="22" t="s">
        <v>67</v>
      </c>
      <c r="C14" s="121"/>
      <c r="D14" s="44"/>
      <c r="E14" s="82"/>
      <c r="F14" s="111">
        <f t="shared" si="9"/>
        <v>30</v>
      </c>
      <c r="G14" s="74">
        <f t="shared" si="0"/>
        <v>5</v>
      </c>
      <c r="H14" s="74">
        <f t="shared" si="1"/>
        <v>200</v>
      </c>
      <c r="I14" s="74">
        <f t="shared" si="2"/>
        <v>0</v>
      </c>
      <c r="J14" s="74">
        <f t="shared" si="3"/>
        <v>50</v>
      </c>
      <c r="K14" s="74">
        <f t="shared" si="4"/>
        <v>0</v>
      </c>
      <c r="L14" s="74">
        <f t="shared" si="5"/>
        <v>50</v>
      </c>
      <c r="M14" s="74">
        <f t="shared" si="6"/>
        <v>0</v>
      </c>
      <c r="N14" s="88">
        <f t="shared" si="7"/>
        <v>0</v>
      </c>
    </row>
    <row r="15" spans="1:14" x14ac:dyDescent="0.35">
      <c r="A15" s="196"/>
      <c r="B15" s="23" t="s">
        <v>68</v>
      </c>
      <c r="C15" s="120"/>
      <c r="D15" s="45"/>
      <c r="E15" s="83"/>
      <c r="F15" s="114">
        <f t="shared" si="9"/>
        <v>30</v>
      </c>
      <c r="G15" s="65">
        <f t="shared" si="0"/>
        <v>5</v>
      </c>
      <c r="H15" s="65">
        <f t="shared" si="1"/>
        <v>200</v>
      </c>
      <c r="I15" s="65">
        <f t="shared" si="2"/>
        <v>0</v>
      </c>
      <c r="J15" s="65">
        <f t="shared" si="3"/>
        <v>50</v>
      </c>
      <c r="K15" s="65">
        <f t="shared" si="4"/>
        <v>0</v>
      </c>
      <c r="L15" s="65">
        <f t="shared" si="5"/>
        <v>50</v>
      </c>
      <c r="M15" s="65">
        <f t="shared" si="6"/>
        <v>0</v>
      </c>
      <c r="N15" s="89">
        <f t="shared" si="7"/>
        <v>0</v>
      </c>
    </row>
    <row r="16" spans="1:14" ht="15" thickBot="1" x14ac:dyDescent="0.4">
      <c r="A16" s="197"/>
      <c r="B16" s="21" t="s">
        <v>53</v>
      </c>
      <c r="C16" s="122"/>
      <c r="D16" s="46"/>
      <c r="E16" s="84"/>
      <c r="F16" s="115">
        <f t="shared" si="9"/>
        <v>30</v>
      </c>
      <c r="G16" s="75">
        <f t="shared" si="0"/>
        <v>5</v>
      </c>
      <c r="H16" s="75">
        <f t="shared" si="1"/>
        <v>200</v>
      </c>
      <c r="I16" s="75">
        <f t="shared" si="2"/>
        <v>0</v>
      </c>
      <c r="J16" s="75">
        <f t="shared" si="3"/>
        <v>50</v>
      </c>
      <c r="K16" s="75">
        <f t="shared" si="4"/>
        <v>0</v>
      </c>
      <c r="L16" s="75">
        <f t="shared" si="5"/>
        <v>50</v>
      </c>
      <c r="M16" s="75">
        <f t="shared" si="6"/>
        <v>0</v>
      </c>
      <c r="N16" s="90">
        <f t="shared" si="7"/>
        <v>0</v>
      </c>
    </row>
    <row r="17" spans="1:14" x14ac:dyDescent="0.35">
      <c r="A17" s="195" t="s">
        <v>72</v>
      </c>
      <c r="B17" s="22" t="s">
        <v>67</v>
      </c>
      <c r="C17" s="121"/>
      <c r="D17" s="44"/>
      <c r="E17" s="82"/>
      <c r="F17" s="111">
        <f t="shared" si="9"/>
        <v>30</v>
      </c>
      <c r="G17" s="74">
        <f t="shared" si="0"/>
        <v>5</v>
      </c>
      <c r="H17" s="74">
        <f t="shared" si="1"/>
        <v>200</v>
      </c>
      <c r="I17" s="74">
        <f t="shared" si="2"/>
        <v>0</v>
      </c>
      <c r="J17" s="74">
        <f t="shared" si="3"/>
        <v>50</v>
      </c>
      <c r="K17" s="74">
        <f t="shared" si="4"/>
        <v>0</v>
      </c>
      <c r="L17" s="74">
        <f t="shared" si="5"/>
        <v>50</v>
      </c>
      <c r="M17" s="74">
        <f t="shared" si="6"/>
        <v>0</v>
      </c>
      <c r="N17" s="88">
        <f t="shared" si="7"/>
        <v>0</v>
      </c>
    </row>
    <row r="18" spans="1:14" x14ac:dyDescent="0.35">
      <c r="A18" s="196"/>
      <c r="B18" s="23" t="s">
        <v>68</v>
      </c>
      <c r="C18" s="120"/>
      <c r="D18" s="45"/>
      <c r="E18" s="83"/>
      <c r="F18" s="114">
        <f t="shared" si="9"/>
        <v>30</v>
      </c>
      <c r="G18" s="65">
        <f t="shared" si="0"/>
        <v>5</v>
      </c>
      <c r="H18" s="65">
        <f t="shared" si="1"/>
        <v>200</v>
      </c>
      <c r="I18" s="65">
        <f t="shared" si="2"/>
        <v>0</v>
      </c>
      <c r="J18" s="65">
        <f t="shared" si="3"/>
        <v>50</v>
      </c>
      <c r="K18" s="65">
        <f t="shared" si="4"/>
        <v>0</v>
      </c>
      <c r="L18" s="65">
        <f t="shared" si="5"/>
        <v>50</v>
      </c>
      <c r="M18" s="65">
        <f t="shared" si="6"/>
        <v>0</v>
      </c>
      <c r="N18" s="89">
        <f t="shared" si="7"/>
        <v>0</v>
      </c>
    </row>
    <row r="19" spans="1:14" ht="15" thickBot="1" x14ac:dyDescent="0.4">
      <c r="A19" s="197"/>
      <c r="B19" s="21" t="s">
        <v>53</v>
      </c>
      <c r="C19" s="122"/>
      <c r="D19" s="46"/>
      <c r="E19" s="84"/>
      <c r="F19" s="115">
        <f t="shared" si="9"/>
        <v>30</v>
      </c>
      <c r="G19" s="75">
        <f t="shared" si="0"/>
        <v>5</v>
      </c>
      <c r="H19" s="75">
        <f t="shared" si="1"/>
        <v>200</v>
      </c>
      <c r="I19" s="75">
        <f t="shared" si="2"/>
        <v>0</v>
      </c>
      <c r="J19" s="75">
        <f t="shared" si="3"/>
        <v>50</v>
      </c>
      <c r="K19" s="75">
        <f t="shared" si="4"/>
        <v>0</v>
      </c>
      <c r="L19" s="75">
        <f t="shared" si="5"/>
        <v>50</v>
      </c>
      <c r="M19" s="75">
        <f t="shared" si="6"/>
        <v>0</v>
      </c>
      <c r="N19" s="90">
        <f t="shared" si="7"/>
        <v>0</v>
      </c>
    </row>
    <row r="20" spans="1:14" x14ac:dyDescent="0.35">
      <c r="A20" s="204" t="s">
        <v>73</v>
      </c>
      <c r="B20" s="22" t="s">
        <v>67</v>
      </c>
      <c r="C20" s="121"/>
      <c r="D20" s="44"/>
      <c r="E20" s="82"/>
      <c r="F20" s="111">
        <f t="shared" si="9"/>
        <v>30</v>
      </c>
      <c r="G20" s="74">
        <f t="shared" si="0"/>
        <v>5</v>
      </c>
      <c r="H20" s="74">
        <f t="shared" si="1"/>
        <v>200</v>
      </c>
      <c r="I20" s="74">
        <f t="shared" si="2"/>
        <v>0</v>
      </c>
      <c r="J20" s="74">
        <f t="shared" si="3"/>
        <v>50</v>
      </c>
      <c r="K20" s="74">
        <f t="shared" si="4"/>
        <v>0</v>
      </c>
      <c r="L20" s="74">
        <f t="shared" si="5"/>
        <v>50</v>
      </c>
      <c r="M20" s="74">
        <f t="shared" si="6"/>
        <v>0</v>
      </c>
      <c r="N20" s="88">
        <f t="shared" si="7"/>
        <v>0</v>
      </c>
    </row>
    <row r="21" spans="1:14" x14ac:dyDescent="0.35">
      <c r="A21" s="205"/>
      <c r="B21" s="23" t="s">
        <v>68</v>
      </c>
      <c r="C21" s="120"/>
      <c r="D21" s="45"/>
      <c r="E21" s="83"/>
      <c r="F21" s="114">
        <f t="shared" si="9"/>
        <v>30</v>
      </c>
      <c r="G21" s="65">
        <f t="shared" si="0"/>
        <v>5</v>
      </c>
      <c r="H21" s="65">
        <f t="shared" si="1"/>
        <v>200</v>
      </c>
      <c r="I21" s="65">
        <f t="shared" si="2"/>
        <v>0</v>
      </c>
      <c r="J21" s="65">
        <f t="shared" si="3"/>
        <v>50</v>
      </c>
      <c r="K21" s="65">
        <f t="shared" si="4"/>
        <v>0</v>
      </c>
      <c r="L21" s="65">
        <f t="shared" si="5"/>
        <v>50</v>
      </c>
      <c r="M21" s="65">
        <f t="shared" si="6"/>
        <v>0</v>
      </c>
      <c r="N21" s="89">
        <f t="shared" si="7"/>
        <v>0</v>
      </c>
    </row>
    <row r="22" spans="1:14" ht="15" thickBot="1" x14ac:dyDescent="0.4">
      <c r="A22" s="206"/>
      <c r="B22" s="21" t="s">
        <v>53</v>
      </c>
      <c r="C22" s="122"/>
      <c r="D22" s="46"/>
      <c r="E22" s="84"/>
      <c r="F22" s="115">
        <f t="shared" si="9"/>
        <v>30</v>
      </c>
      <c r="G22" s="75">
        <f t="shared" si="0"/>
        <v>5</v>
      </c>
      <c r="H22" s="75">
        <f t="shared" si="1"/>
        <v>200</v>
      </c>
      <c r="I22" s="75">
        <f t="shared" si="2"/>
        <v>0</v>
      </c>
      <c r="J22" s="75">
        <f t="shared" si="3"/>
        <v>50</v>
      </c>
      <c r="K22" s="75">
        <f t="shared" si="4"/>
        <v>0</v>
      </c>
      <c r="L22" s="75">
        <f t="shared" si="5"/>
        <v>50</v>
      </c>
      <c r="M22" s="75">
        <f t="shared" si="6"/>
        <v>0</v>
      </c>
      <c r="N22" s="90">
        <f t="shared" si="7"/>
        <v>0</v>
      </c>
    </row>
    <row r="23" spans="1:14" x14ac:dyDescent="0.35">
      <c r="A23" s="204" t="s">
        <v>70</v>
      </c>
      <c r="B23" s="22" t="s">
        <v>71</v>
      </c>
      <c r="C23" s="121"/>
      <c r="D23" s="44"/>
      <c r="E23" s="85"/>
      <c r="F23" s="111">
        <f t="shared" si="9"/>
        <v>30</v>
      </c>
      <c r="G23" s="68">
        <f t="shared" si="0"/>
        <v>5</v>
      </c>
      <c r="H23" s="68">
        <f t="shared" si="1"/>
        <v>200</v>
      </c>
      <c r="I23" s="68">
        <f t="shared" si="2"/>
        <v>0</v>
      </c>
      <c r="J23" s="68">
        <f t="shared" si="3"/>
        <v>50</v>
      </c>
      <c r="K23" s="68">
        <f t="shared" si="4"/>
        <v>0</v>
      </c>
      <c r="L23" s="68">
        <f t="shared" si="5"/>
        <v>50</v>
      </c>
      <c r="M23" s="68">
        <f t="shared" si="6"/>
        <v>0</v>
      </c>
      <c r="N23" s="68">
        <f t="shared" si="7"/>
        <v>0</v>
      </c>
    </row>
    <row r="24" spans="1:14" x14ac:dyDescent="0.35">
      <c r="A24" s="205"/>
      <c r="B24" s="119"/>
      <c r="C24" s="120"/>
      <c r="D24" s="45"/>
      <c r="E24" s="83"/>
      <c r="F24" s="114">
        <f t="shared" si="9"/>
        <v>30</v>
      </c>
      <c r="G24" s="65">
        <f t="shared" si="0"/>
        <v>5</v>
      </c>
      <c r="H24" s="65">
        <f t="shared" si="1"/>
        <v>200</v>
      </c>
      <c r="I24" s="65">
        <f t="shared" si="2"/>
        <v>0</v>
      </c>
      <c r="J24" s="65">
        <f t="shared" si="3"/>
        <v>50</v>
      </c>
      <c r="K24" s="65">
        <f t="shared" si="4"/>
        <v>0</v>
      </c>
      <c r="L24" s="65">
        <f t="shared" si="5"/>
        <v>50</v>
      </c>
      <c r="M24" s="65">
        <f t="shared" si="6"/>
        <v>0</v>
      </c>
      <c r="N24" s="65">
        <f t="shared" si="7"/>
        <v>0</v>
      </c>
    </row>
    <row r="25" spans="1:14" ht="15" thickBot="1" x14ac:dyDescent="0.4">
      <c r="A25" s="206"/>
      <c r="B25" s="21" t="s">
        <v>53</v>
      </c>
      <c r="C25" s="122"/>
      <c r="D25" s="46"/>
      <c r="E25" s="86"/>
      <c r="F25" s="115">
        <f t="shared" si="9"/>
        <v>30</v>
      </c>
      <c r="G25" s="77">
        <f t="shared" si="0"/>
        <v>5</v>
      </c>
      <c r="H25" s="77">
        <f t="shared" si="1"/>
        <v>200</v>
      </c>
      <c r="I25" s="77">
        <f t="shared" si="2"/>
        <v>0</v>
      </c>
      <c r="J25" s="77">
        <f t="shared" si="3"/>
        <v>50</v>
      </c>
      <c r="K25" s="77">
        <f t="shared" si="4"/>
        <v>0</v>
      </c>
      <c r="L25" s="77">
        <f t="shared" si="5"/>
        <v>50</v>
      </c>
      <c r="M25" s="77">
        <f t="shared" si="6"/>
        <v>0</v>
      </c>
      <c r="N25" s="77">
        <f t="shared" si="7"/>
        <v>0</v>
      </c>
    </row>
    <row r="26" spans="1:14" x14ac:dyDescent="0.35">
      <c r="A26" s="195" t="s">
        <v>87</v>
      </c>
      <c r="B26" s="22" t="s">
        <v>67</v>
      </c>
      <c r="C26" s="121"/>
      <c r="D26" s="44"/>
      <c r="E26" s="82"/>
      <c r="F26" s="111">
        <f t="shared" si="9"/>
        <v>30</v>
      </c>
      <c r="G26" s="74">
        <f t="shared" si="0"/>
        <v>5</v>
      </c>
      <c r="H26" s="74">
        <f t="shared" si="1"/>
        <v>200</v>
      </c>
      <c r="I26" s="74">
        <f t="shared" si="2"/>
        <v>0</v>
      </c>
      <c r="J26" s="74">
        <f t="shared" si="3"/>
        <v>50</v>
      </c>
      <c r="K26" s="74">
        <f t="shared" si="4"/>
        <v>0</v>
      </c>
      <c r="L26" s="74">
        <f t="shared" si="5"/>
        <v>50</v>
      </c>
      <c r="M26" s="74">
        <f t="shared" si="6"/>
        <v>0</v>
      </c>
      <c r="N26" s="88">
        <f t="shared" si="7"/>
        <v>0</v>
      </c>
    </row>
    <row r="27" spans="1:14" x14ac:dyDescent="0.35">
      <c r="A27" s="196"/>
      <c r="B27" s="23" t="s">
        <v>68</v>
      </c>
      <c r="C27" s="120"/>
      <c r="D27" s="45"/>
      <c r="E27" s="83"/>
      <c r="F27" s="114">
        <f t="shared" si="9"/>
        <v>30</v>
      </c>
      <c r="G27" s="65">
        <f t="shared" si="0"/>
        <v>5</v>
      </c>
      <c r="H27" s="65">
        <f t="shared" si="1"/>
        <v>200</v>
      </c>
      <c r="I27" s="65">
        <f t="shared" si="2"/>
        <v>0</v>
      </c>
      <c r="J27" s="65">
        <f t="shared" si="3"/>
        <v>50</v>
      </c>
      <c r="K27" s="65">
        <f t="shared" si="4"/>
        <v>0</v>
      </c>
      <c r="L27" s="65">
        <f t="shared" si="5"/>
        <v>50</v>
      </c>
      <c r="M27" s="65">
        <f t="shared" si="6"/>
        <v>0</v>
      </c>
      <c r="N27" s="89">
        <f t="shared" si="7"/>
        <v>0</v>
      </c>
    </row>
    <row r="28" spans="1:14" ht="15" thickBot="1" x14ac:dyDescent="0.4">
      <c r="A28" s="208"/>
      <c r="B28" s="21" t="s">
        <v>53</v>
      </c>
      <c r="C28" s="122"/>
      <c r="D28" s="47"/>
      <c r="E28" s="84"/>
      <c r="F28" s="115">
        <f t="shared" si="9"/>
        <v>30</v>
      </c>
      <c r="G28" s="75">
        <f t="shared" si="0"/>
        <v>5</v>
      </c>
      <c r="H28" s="75">
        <f t="shared" si="1"/>
        <v>200</v>
      </c>
      <c r="I28" s="75">
        <f t="shared" si="2"/>
        <v>0</v>
      </c>
      <c r="J28" s="75">
        <f t="shared" si="3"/>
        <v>50</v>
      </c>
      <c r="K28" s="75">
        <f t="shared" si="4"/>
        <v>0</v>
      </c>
      <c r="L28" s="75">
        <f t="shared" si="5"/>
        <v>50</v>
      </c>
      <c r="M28" s="75">
        <f t="shared" si="6"/>
        <v>0</v>
      </c>
      <c r="N28" s="90">
        <f t="shared" si="7"/>
        <v>0</v>
      </c>
    </row>
    <row r="29" spans="1:14" x14ac:dyDescent="0.35">
      <c r="A29" s="195" t="s">
        <v>74</v>
      </c>
      <c r="B29" s="19" t="s">
        <v>67</v>
      </c>
      <c r="C29" s="121"/>
      <c r="D29" s="44"/>
      <c r="E29" s="82"/>
      <c r="F29" s="111">
        <f t="shared" si="9"/>
        <v>30</v>
      </c>
      <c r="G29" s="74">
        <f t="shared" si="0"/>
        <v>5</v>
      </c>
      <c r="H29" s="74">
        <f t="shared" si="1"/>
        <v>200</v>
      </c>
      <c r="I29" s="74">
        <f t="shared" si="2"/>
        <v>0</v>
      </c>
      <c r="J29" s="74">
        <f t="shared" si="3"/>
        <v>50</v>
      </c>
      <c r="K29" s="74">
        <f t="shared" si="4"/>
        <v>0</v>
      </c>
      <c r="L29" s="74">
        <f t="shared" si="5"/>
        <v>50</v>
      </c>
      <c r="M29" s="74">
        <f t="shared" si="6"/>
        <v>0</v>
      </c>
      <c r="N29" s="88">
        <f t="shared" si="7"/>
        <v>0</v>
      </c>
    </row>
    <row r="30" spans="1:14" x14ac:dyDescent="0.35">
      <c r="A30" s="196"/>
      <c r="B30" s="20" t="s">
        <v>68</v>
      </c>
      <c r="C30" s="120"/>
      <c r="D30" s="45"/>
      <c r="E30" s="83"/>
      <c r="F30" s="114">
        <f t="shared" si="9"/>
        <v>30</v>
      </c>
      <c r="G30" s="65">
        <f t="shared" si="0"/>
        <v>5</v>
      </c>
      <c r="H30" s="65">
        <f t="shared" si="1"/>
        <v>200</v>
      </c>
      <c r="I30" s="65">
        <f t="shared" si="2"/>
        <v>0</v>
      </c>
      <c r="J30" s="65">
        <f t="shared" si="3"/>
        <v>50</v>
      </c>
      <c r="K30" s="65">
        <f t="shared" si="4"/>
        <v>0</v>
      </c>
      <c r="L30" s="65">
        <f t="shared" si="5"/>
        <v>50</v>
      </c>
      <c r="M30" s="65">
        <f t="shared" si="6"/>
        <v>0</v>
      </c>
      <c r="N30" s="89">
        <f t="shared" si="7"/>
        <v>0</v>
      </c>
    </row>
    <row r="31" spans="1:14" ht="15" thickBot="1" x14ac:dyDescent="0.4">
      <c r="A31" s="197"/>
      <c r="B31" s="26" t="s">
        <v>53</v>
      </c>
      <c r="C31" s="122"/>
      <c r="D31" s="46"/>
      <c r="E31" s="84"/>
      <c r="F31" s="115">
        <f>F28</f>
        <v>30</v>
      </c>
      <c r="G31" s="75">
        <f t="shared" si="0"/>
        <v>5</v>
      </c>
      <c r="H31" s="75">
        <f t="shared" si="1"/>
        <v>200</v>
      </c>
      <c r="I31" s="75">
        <f t="shared" si="2"/>
        <v>0</v>
      </c>
      <c r="J31" s="75">
        <f t="shared" si="3"/>
        <v>50</v>
      </c>
      <c r="K31" s="75">
        <f t="shared" si="4"/>
        <v>0</v>
      </c>
      <c r="L31" s="75">
        <f t="shared" si="5"/>
        <v>50</v>
      </c>
      <c r="M31" s="75">
        <f t="shared" si="6"/>
        <v>0</v>
      </c>
      <c r="N31" s="90">
        <f t="shared" si="7"/>
        <v>0</v>
      </c>
    </row>
    <row r="32" spans="1:14" ht="15" customHeight="1" x14ac:dyDescent="0.35">
      <c r="A32" s="201" t="s">
        <v>105</v>
      </c>
      <c r="B32" s="98" t="s">
        <v>107</v>
      </c>
      <c r="C32" s="123"/>
      <c r="D32" s="99"/>
      <c r="E32" s="94"/>
      <c r="F32" s="113">
        <f>F31</f>
        <v>30</v>
      </c>
      <c r="G32" s="74">
        <f t="shared" si="0"/>
        <v>5</v>
      </c>
      <c r="H32" s="74">
        <f t="shared" si="1"/>
        <v>200</v>
      </c>
      <c r="I32" s="74">
        <f t="shared" si="2"/>
        <v>0</v>
      </c>
      <c r="J32" s="74">
        <f t="shared" si="3"/>
        <v>50</v>
      </c>
      <c r="K32" s="74">
        <f t="shared" si="4"/>
        <v>0</v>
      </c>
      <c r="L32" s="74">
        <f t="shared" si="5"/>
        <v>50</v>
      </c>
      <c r="M32" s="74">
        <f t="shared" si="6"/>
        <v>0</v>
      </c>
      <c r="N32" s="118">
        <f t="shared" si="7"/>
        <v>0</v>
      </c>
    </row>
    <row r="33" spans="1:14" x14ac:dyDescent="0.35">
      <c r="A33" s="202"/>
      <c r="B33" s="100" t="s">
        <v>108</v>
      </c>
      <c r="C33" s="124"/>
      <c r="D33" s="101"/>
      <c r="E33" s="95"/>
      <c r="F33" s="114">
        <f>F32</f>
        <v>30</v>
      </c>
      <c r="G33" s="65">
        <f t="shared" si="0"/>
        <v>5</v>
      </c>
      <c r="H33" s="65">
        <f t="shared" si="1"/>
        <v>200</v>
      </c>
      <c r="I33" s="65">
        <f t="shared" si="2"/>
        <v>0</v>
      </c>
      <c r="J33" s="65">
        <f t="shared" si="3"/>
        <v>50</v>
      </c>
      <c r="K33" s="65">
        <f t="shared" si="4"/>
        <v>0</v>
      </c>
      <c r="L33" s="65">
        <f t="shared" si="5"/>
        <v>50</v>
      </c>
      <c r="M33" s="65">
        <f t="shared" si="6"/>
        <v>0</v>
      </c>
      <c r="N33" s="89">
        <f t="shared" si="7"/>
        <v>0</v>
      </c>
    </row>
    <row r="34" spans="1:14" x14ac:dyDescent="0.35">
      <c r="A34" s="202"/>
      <c r="B34" s="100" t="s">
        <v>106</v>
      </c>
      <c r="C34" s="124"/>
      <c r="D34" s="101"/>
      <c r="E34" s="83"/>
      <c r="F34" s="110">
        <f>F33</f>
        <v>30</v>
      </c>
      <c r="G34" s="65">
        <f t="shared" si="0"/>
        <v>5</v>
      </c>
      <c r="H34" s="65">
        <f t="shared" si="1"/>
        <v>200</v>
      </c>
      <c r="I34" s="65">
        <f t="shared" si="2"/>
        <v>0</v>
      </c>
      <c r="J34" s="65">
        <f t="shared" si="3"/>
        <v>50</v>
      </c>
      <c r="K34" s="65">
        <f t="shared" si="4"/>
        <v>0</v>
      </c>
      <c r="L34" s="65">
        <f t="shared" si="5"/>
        <v>50</v>
      </c>
      <c r="M34" s="65">
        <f t="shared" si="6"/>
        <v>0</v>
      </c>
      <c r="N34" s="91">
        <f t="shared" si="7"/>
        <v>0</v>
      </c>
    </row>
    <row r="35" spans="1:14" ht="15" thickBot="1" x14ac:dyDescent="0.4">
      <c r="A35" s="203"/>
      <c r="B35" s="102" t="s">
        <v>109</v>
      </c>
      <c r="C35" s="125"/>
      <c r="D35" s="103"/>
      <c r="E35" s="97"/>
      <c r="F35" s="110">
        <f>F34</f>
        <v>30</v>
      </c>
      <c r="G35" s="116">
        <f t="shared" si="0"/>
        <v>5</v>
      </c>
      <c r="H35" s="116">
        <f>G35*40</f>
        <v>200</v>
      </c>
      <c r="I35" s="116">
        <f t="shared" si="2"/>
        <v>0</v>
      </c>
      <c r="J35" s="116">
        <f t="shared" si="3"/>
        <v>50</v>
      </c>
      <c r="K35" s="116">
        <f t="shared" si="4"/>
        <v>0</v>
      </c>
      <c r="L35" s="116">
        <f t="shared" si="5"/>
        <v>50</v>
      </c>
      <c r="M35" s="116">
        <f t="shared" si="6"/>
        <v>0</v>
      </c>
      <c r="N35" s="117">
        <f t="shared" si="7"/>
        <v>0</v>
      </c>
    </row>
    <row r="36" spans="1:14" x14ac:dyDescent="0.35">
      <c r="A36" s="198" t="s">
        <v>76</v>
      </c>
      <c r="B36" s="27" t="s">
        <v>77</v>
      </c>
      <c r="C36" s="35">
        <v>1</v>
      </c>
      <c r="D36" s="44">
        <v>1</v>
      </c>
      <c r="E36" s="82"/>
      <c r="F36" s="107">
        <f>F31</f>
        <v>30</v>
      </c>
      <c r="G36" s="74">
        <f t="shared" si="0"/>
        <v>5</v>
      </c>
      <c r="H36" s="74">
        <f t="shared" si="1"/>
        <v>200</v>
      </c>
      <c r="I36" s="74">
        <f t="shared" si="2"/>
        <v>0</v>
      </c>
      <c r="J36" s="74">
        <f t="shared" si="3"/>
        <v>50</v>
      </c>
      <c r="K36" s="74">
        <f t="shared" si="4"/>
        <v>0</v>
      </c>
      <c r="L36" s="74">
        <f t="shared" si="5"/>
        <v>50</v>
      </c>
      <c r="M36" s="74">
        <f t="shared" si="6"/>
        <v>0</v>
      </c>
      <c r="N36" s="88">
        <f t="shared" si="7"/>
        <v>0</v>
      </c>
    </row>
    <row r="37" spans="1:14" x14ac:dyDescent="0.35">
      <c r="A37" s="199"/>
      <c r="B37" s="12" t="s">
        <v>78</v>
      </c>
      <c r="C37" s="36"/>
      <c r="D37" s="45"/>
      <c r="E37" s="83"/>
      <c r="F37" s="108">
        <f>F36</f>
        <v>30</v>
      </c>
      <c r="G37" s="65">
        <f t="shared" si="0"/>
        <v>5</v>
      </c>
      <c r="H37" s="65">
        <f t="shared" si="1"/>
        <v>200</v>
      </c>
      <c r="I37" s="65">
        <f t="shared" si="2"/>
        <v>0</v>
      </c>
      <c r="J37" s="65">
        <f t="shared" si="3"/>
        <v>50</v>
      </c>
      <c r="K37" s="65">
        <f t="shared" si="4"/>
        <v>0</v>
      </c>
      <c r="L37" s="65">
        <f t="shared" si="5"/>
        <v>50</v>
      </c>
      <c r="M37" s="65">
        <f t="shared" si="6"/>
        <v>0</v>
      </c>
      <c r="N37" s="89">
        <f t="shared" si="7"/>
        <v>0</v>
      </c>
    </row>
    <row r="38" spans="1:14" x14ac:dyDescent="0.35">
      <c r="A38" s="199"/>
      <c r="B38" s="12" t="s">
        <v>79</v>
      </c>
      <c r="C38" s="36">
        <v>1</v>
      </c>
      <c r="D38" s="45">
        <v>1</v>
      </c>
      <c r="E38" s="83"/>
      <c r="F38" s="108">
        <f t="shared" ref="F38:F44" si="10">F37</f>
        <v>30</v>
      </c>
      <c r="G38" s="65">
        <f t="shared" si="0"/>
        <v>5</v>
      </c>
      <c r="H38" s="65">
        <f t="shared" si="1"/>
        <v>200</v>
      </c>
      <c r="I38" s="65">
        <f t="shared" si="2"/>
        <v>0</v>
      </c>
      <c r="J38" s="65">
        <f t="shared" si="3"/>
        <v>50</v>
      </c>
      <c r="K38" s="65">
        <f t="shared" si="4"/>
        <v>0</v>
      </c>
      <c r="L38" s="65">
        <f t="shared" si="5"/>
        <v>50</v>
      </c>
      <c r="M38" s="65">
        <f t="shared" si="6"/>
        <v>0</v>
      </c>
      <c r="N38" s="89">
        <f t="shared" si="7"/>
        <v>0</v>
      </c>
    </row>
    <row r="39" spans="1:14" x14ac:dyDescent="0.35">
      <c r="A39" s="199"/>
      <c r="B39" s="12" t="s">
        <v>80</v>
      </c>
      <c r="C39" s="36">
        <v>1</v>
      </c>
      <c r="D39" s="45">
        <v>1</v>
      </c>
      <c r="E39" s="83"/>
      <c r="F39" s="108">
        <f t="shared" si="10"/>
        <v>30</v>
      </c>
      <c r="G39" s="65">
        <f t="shared" si="0"/>
        <v>5</v>
      </c>
      <c r="H39" s="65">
        <f t="shared" si="1"/>
        <v>200</v>
      </c>
      <c r="I39" s="65">
        <f t="shared" si="2"/>
        <v>0</v>
      </c>
      <c r="J39" s="65">
        <f t="shared" si="3"/>
        <v>50</v>
      </c>
      <c r="K39" s="65">
        <f t="shared" si="4"/>
        <v>0</v>
      </c>
      <c r="L39" s="65">
        <f t="shared" si="5"/>
        <v>50</v>
      </c>
      <c r="M39" s="65">
        <f t="shared" si="6"/>
        <v>0</v>
      </c>
      <c r="N39" s="89">
        <f t="shared" si="7"/>
        <v>0</v>
      </c>
    </row>
    <row r="40" spans="1:14" x14ac:dyDescent="0.35">
      <c r="A40" s="199"/>
      <c r="B40" s="12" t="s">
        <v>81</v>
      </c>
      <c r="C40" s="36"/>
      <c r="D40" s="45"/>
      <c r="E40" s="83"/>
      <c r="F40" s="108">
        <f t="shared" si="10"/>
        <v>30</v>
      </c>
      <c r="G40" s="65">
        <f t="shared" si="0"/>
        <v>5</v>
      </c>
      <c r="H40" s="65">
        <f t="shared" si="1"/>
        <v>200</v>
      </c>
      <c r="I40" s="65">
        <f t="shared" si="2"/>
        <v>0</v>
      </c>
      <c r="J40" s="65">
        <f t="shared" si="3"/>
        <v>50</v>
      </c>
      <c r="K40" s="65">
        <f t="shared" si="4"/>
        <v>0</v>
      </c>
      <c r="L40" s="65">
        <f t="shared" si="5"/>
        <v>50</v>
      </c>
      <c r="M40" s="65">
        <f t="shared" si="6"/>
        <v>0</v>
      </c>
      <c r="N40" s="89">
        <f t="shared" si="7"/>
        <v>0</v>
      </c>
    </row>
    <row r="41" spans="1:14" x14ac:dyDescent="0.35">
      <c r="A41" s="199"/>
      <c r="B41" s="12" t="s">
        <v>52</v>
      </c>
      <c r="C41" s="36">
        <v>1</v>
      </c>
      <c r="D41" s="45">
        <v>1</v>
      </c>
      <c r="E41" s="83"/>
      <c r="F41" s="108">
        <f t="shared" si="10"/>
        <v>30</v>
      </c>
      <c r="G41" s="65">
        <f t="shared" si="0"/>
        <v>5</v>
      </c>
      <c r="H41" s="65">
        <f t="shared" si="1"/>
        <v>200</v>
      </c>
      <c r="I41" s="65">
        <f t="shared" si="2"/>
        <v>0</v>
      </c>
      <c r="J41" s="65">
        <f t="shared" si="3"/>
        <v>50</v>
      </c>
      <c r="K41" s="65">
        <f t="shared" si="4"/>
        <v>0</v>
      </c>
      <c r="L41" s="65">
        <f t="shared" si="5"/>
        <v>50</v>
      </c>
      <c r="M41" s="65">
        <f t="shared" si="6"/>
        <v>0</v>
      </c>
      <c r="N41" s="89">
        <f t="shared" si="7"/>
        <v>0</v>
      </c>
    </row>
    <row r="42" spans="1:14" x14ac:dyDescent="0.35">
      <c r="A42" s="199"/>
      <c r="B42" s="12" t="s">
        <v>50</v>
      </c>
      <c r="C42" s="36">
        <v>1</v>
      </c>
      <c r="D42" s="45">
        <v>1</v>
      </c>
      <c r="E42" s="83"/>
      <c r="F42" s="108">
        <f t="shared" si="10"/>
        <v>30</v>
      </c>
      <c r="G42" s="65">
        <f t="shared" si="0"/>
        <v>5</v>
      </c>
      <c r="H42" s="65">
        <f t="shared" si="1"/>
        <v>200</v>
      </c>
      <c r="I42" s="65">
        <f t="shared" si="2"/>
        <v>0</v>
      </c>
      <c r="J42" s="65">
        <f t="shared" si="3"/>
        <v>50</v>
      </c>
      <c r="K42" s="65">
        <f t="shared" si="4"/>
        <v>0</v>
      </c>
      <c r="L42" s="65">
        <f t="shared" si="5"/>
        <v>50</v>
      </c>
      <c r="M42" s="65">
        <f t="shared" si="6"/>
        <v>0</v>
      </c>
      <c r="N42" s="89">
        <f t="shared" si="7"/>
        <v>0</v>
      </c>
    </row>
    <row r="43" spans="1:14" x14ac:dyDescent="0.35">
      <c r="A43" s="199"/>
      <c r="B43" s="12" t="s">
        <v>82</v>
      </c>
      <c r="C43" s="36">
        <v>1</v>
      </c>
      <c r="D43" s="45">
        <v>1</v>
      </c>
      <c r="E43" s="83"/>
      <c r="F43" s="108">
        <f t="shared" si="10"/>
        <v>30</v>
      </c>
      <c r="G43" s="65">
        <f t="shared" si="0"/>
        <v>5</v>
      </c>
      <c r="H43" s="65">
        <f t="shared" si="1"/>
        <v>200</v>
      </c>
      <c r="I43" s="65">
        <f t="shared" si="2"/>
        <v>0</v>
      </c>
      <c r="J43" s="65">
        <f t="shared" si="3"/>
        <v>50</v>
      </c>
      <c r="K43" s="65">
        <f t="shared" si="4"/>
        <v>0</v>
      </c>
      <c r="L43" s="65">
        <f t="shared" si="5"/>
        <v>50</v>
      </c>
      <c r="M43" s="65">
        <f t="shared" si="6"/>
        <v>0</v>
      </c>
      <c r="N43" s="89">
        <f t="shared" si="7"/>
        <v>0</v>
      </c>
    </row>
    <row r="44" spans="1:14" x14ac:dyDescent="0.35">
      <c r="A44" s="199"/>
      <c r="B44" s="12" t="s">
        <v>83</v>
      </c>
      <c r="C44" s="36"/>
      <c r="D44" s="45"/>
      <c r="E44" s="83"/>
      <c r="F44" s="108">
        <f t="shared" si="10"/>
        <v>30</v>
      </c>
      <c r="G44" s="65">
        <f t="shared" si="0"/>
        <v>5</v>
      </c>
      <c r="H44" s="65">
        <f t="shared" si="1"/>
        <v>200</v>
      </c>
      <c r="I44" s="65">
        <f t="shared" si="2"/>
        <v>0</v>
      </c>
      <c r="J44" s="65">
        <f t="shared" si="3"/>
        <v>50</v>
      </c>
      <c r="K44" s="65">
        <f t="shared" si="4"/>
        <v>0</v>
      </c>
      <c r="L44" s="65">
        <f t="shared" si="5"/>
        <v>50</v>
      </c>
      <c r="M44" s="65">
        <f t="shared" si="6"/>
        <v>0</v>
      </c>
      <c r="N44" s="89">
        <f t="shared" si="7"/>
        <v>0</v>
      </c>
    </row>
    <row r="45" spans="1:14" ht="15" thickBot="1" x14ac:dyDescent="0.4">
      <c r="A45" s="200"/>
      <c r="B45" s="28" t="s">
        <v>84</v>
      </c>
      <c r="C45" s="37">
        <v>1</v>
      </c>
      <c r="D45" s="46">
        <v>1</v>
      </c>
      <c r="E45" s="84"/>
      <c r="F45" s="109">
        <f>F44</f>
        <v>30</v>
      </c>
      <c r="G45" s="75">
        <f t="shared" si="0"/>
        <v>5</v>
      </c>
      <c r="H45" s="75">
        <f t="shared" si="1"/>
        <v>200</v>
      </c>
      <c r="I45" s="75">
        <f t="shared" si="2"/>
        <v>0</v>
      </c>
      <c r="J45" s="75">
        <f t="shared" si="3"/>
        <v>50</v>
      </c>
      <c r="K45" s="75">
        <f t="shared" si="4"/>
        <v>0</v>
      </c>
      <c r="L45" s="75">
        <f t="shared" si="5"/>
        <v>50</v>
      </c>
      <c r="M45" s="75">
        <f t="shared" si="6"/>
        <v>0</v>
      </c>
      <c r="N45" s="90">
        <f t="shared" si="7"/>
        <v>0</v>
      </c>
    </row>
    <row r="46" spans="1:14" x14ac:dyDescent="0.35">
      <c r="A46" s="17"/>
      <c r="C46" s="18"/>
    </row>
    <row r="47" spans="1:14" x14ac:dyDescent="0.35">
      <c r="A47" s="15"/>
      <c r="B47" s="30" t="s">
        <v>25</v>
      </c>
      <c r="C47" s="31">
        <f>SUM(C2:C45)</f>
        <v>14</v>
      </c>
      <c r="D47" s="48">
        <f>SUM(D2:D45)</f>
        <v>14</v>
      </c>
      <c r="N47" s="60">
        <f>SUM(N2:N46)</f>
        <v>0</v>
      </c>
    </row>
    <row r="49" spans="1:7" ht="15" thickBot="1" x14ac:dyDescent="0.4">
      <c r="A49" s="13" t="s">
        <v>93</v>
      </c>
      <c r="B49" s="13"/>
      <c r="C49" s="14"/>
    </row>
    <row r="50" spans="1:7" ht="23.5" x14ac:dyDescent="0.55000000000000004">
      <c r="B50" s="173"/>
      <c r="C50" s="174"/>
      <c r="D50" s="174"/>
      <c r="E50" s="174"/>
      <c r="F50" s="174"/>
      <c r="G50" s="182"/>
    </row>
    <row r="51" spans="1:7" x14ac:dyDescent="0.35">
      <c r="B51" s="176"/>
      <c r="G51" s="97"/>
    </row>
    <row r="52" spans="1:7" x14ac:dyDescent="0.35">
      <c r="B52" s="178"/>
      <c r="G52" s="97"/>
    </row>
    <row r="53" spans="1:7" ht="15" thickBot="1" x14ac:dyDescent="0.4">
      <c r="B53" s="179"/>
      <c r="C53" s="180"/>
      <c r="D53" s="180"/>
      <c r="E53" s="180"/>
      <c r="F53" s="180"/>
      <c r="G53" s="183"/>
    </row>
    <row r="54" spans="1:7" x14ac:dyDescent="0.35">
      <c r="A54" s="13"/>
      <c r="B54" s="13"/>
    </row>
    <row r="55" spans="1:7" x14ac:dyDescent="0.35">
      <c r="A55" s="13"/>
      <c r="B55" s="13"/>
    </row>
    <row r="56" spans="1:7" x14ac:dyDescent="0.35">
      <c r="A56" s="13"/>
      <c r="B56" s="13"/>
    </row>
  </sheetData>
  <mergeCells count="12">
    <mergeCell ref="A36:A45"/>
    <mergeCell ref="A32:A35"/>
    <mergeCell ref="A17:A19"/>
    <mergeCell ref="A20:A22"/>
    <mergeCell ref="A23:A25"/>
    <mergeCell ref="A26:A28"/>
    <mergeCell ref="A29:A31"/>
    <mergeCell ref="A2:A4"/>
    <mergeCell ref="A5:A7"/>
    <mergeCell ref="A8:A10"/>
    <mergeCell ref="A11:A13"/>
    <mergeCell ref="A14:A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D5147-FD61-4136-9374-16C4139C42E1}">
  <dimension ref="A1:Q43"/>
  <sheetViews>
    <sheetView topLeftCell="A2" zoomScale="90" zoomScaleNormal="90" workbookViewId="0">
      <selection activeCell="C31" sqref="C31:Q43"/>
    </sheetView>
  </sheetViews>
  <sheetFormatPr defaultRowHeight="14.5" x14ac:dyDescent="0.35"/>
  <cols>
    <col min="2" max="2" width="34.90625" customWidth="1"/>
    <col min="3" max="4" width="12.36328125" bestFit="1" customWidth="1"/>
    <col min="5" max="7" width="12.1796875" bestFit="1" customWidth="1"/>
    <col min="8" max="8" width="14.36328125" customWidth="1"/>
    <col min="9" max="9" width="21" customWidth="1"/>
    <col min="10" max="10" width="16.90625" customWidth="1"/>
    <col min="11" max="11" width="12" customWidth="1"/>
    <col min="12" max="12" width="12.1796875" bestFit="1" customWidth="1"/>
    <col min="13" max="13" width="11.36328125" customWidth="1"/>
    <col min="15" max="15" width="13.453125" customWidth="1"/>
    <col min="16" max="16" width="12.6328125" customWidth="1"/>
    <col min="17" max="17" width="12.36328125" bestFit="1" customWidth="1"/>
  </cols>
  <sheetData>
    <row r="1" spans="1:17" ht="58" x14ac:dyDescent="0.35">
      <c r="A1" s="57" t="s">
        <v>24</v>
      </c>
      <c r="B1" s="58" t="s">
        <v>26</v>
      </c>
      <c r="C1" s="58" t="s">
        <v>27</v>
      </c>
      <c r="D1" s="58" t="s">
        <v>28</v>
      </c>
      <c r="E1" s="58" t="s">
        <v>29</v>
      </c>
      <c r="F1" s="58" t="s">
        <v>30</v>
      </c>
      <c r="G1" s="58" t="s">
        <v>31</v>
      </c>
      <c r="H1" s="58" t="s">
        <v>32</v>
      </c>
      <c r="I1" s="58" t="s">
        <v>111</v>
      </c>
      <c r="J1" s="58" t="s">
        <v>33</v>
      </c>
      <c r="K1" s="58" t="s">
        <v>34</v>
      </c>
      <c r="L1" s="58" t="s">
        <v>35</v>
      </c>
      <c r="M1" s="58" t="s">
        <v>114</v>
      </c>
      <c r="N1" s="58" t="s">
        <v>110</v>
      </c>
      <c r="O1" s="58" t="s">
        <v>36</v>
      </c>
      <c r="P1" s="58" t="s">
        <v>113</v>
      </c>
      <c r="Q1" s="58" t="s">
        <v>112</v>
      </c>
    </row>
    <row r="2" spans="1:17" x14ac:dyDescent="0.3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35">
      <c r="A3" s="50">
        <v>1</v>
      </c>
      <c r="B3" s="51" t="s">
        <v>37</v>
      </c>
      <c r="C3" s="10">
        <f>'Rates 1'!C3*1.0461</f>
        <v>656.281296</v>
      </c>
      <c r="D3" s="10">
        <f>'Rates 1'!D3*1.0461</f>
        <v>721.90942560000019</v>
      </c>
      <c r="E3" s="10">
        <f>'Rates 1'!E3*1.0461</f>
        <v>984.42194399999994</v>
      </c>
      <c r="F3" s="10">
        <f>'Rates 1'!F3*1.0461</f>
        <v>1312.562592</v>
      </c>
      <c r="G3" s="10">
        <f>'Rates 1'!G3*1.0461</f>
        <v>1312.562592</v>
      </c>
      <c r="H3" s="10">
        <f>'Rates 1'!H3*1.0461</f>
        <v>125.53200000000001</v>
      </c>
      <c r="I3" s="10">
        <f>'Rates 1'!I3*1.0461</f>
        <v>324.291</v>
      </c>
      <c r="J3" s="10">
        <f>'Rates 1'!J3*1.0461</f>
        <v>847.34100000000001</v>
      </c>
      <c r="K3" s="10">
        <f>'Rates 1'!K3*1.0461</f>
        <v>1569.15</v>
      </c>
      <c r="L3" s="10">
        <f>'Rates 1'!L3*1.0461</f>
        <v>1569.15</v>
      </c>
      <c r="M3" s="10">
        <f>'Rates 1'!M3*1.0461</f>
        <v>679.96500000000003</v>
      </c>
      <c r="N3" s="10">
        <f>'Rates 1'!N3*1.0461</f>
        <v>4.1844000000000001</v>
      </c>
      <c r="O3" s="10">
        <f>'Rates 1'!O3*1.0461</f>
        <v>10461</v>
      </c>
      <c r="P3" s="10">
        <f>'Rates 1'!P3*1.0461</f>
        <v>6276.6</v>
      </c>
      <c r="Q3" s="10">
        <f>'Rates 1'!Q3*1.0461</f>
        <v>5230.5</v>
      </c>
    </row>
    <row r="4" spans="1:17" x14ac:dyDescent="0.35">
      <c r="A4" s="50">
        <v>2</v>
      </c>
      <c r="B4" s="3" t="s">
        <v>58</v>
      </c>
      <c r="C4" s="10">
        <f>'Rates 1'!C4*1.0461</f>
        <v>656.281296</v>
      </c>
      <c r="D4" s="10">
        <f>'Rates 1'!D4*1.0461</f>
        <v>721.90942560000019</v>
      </c>
      <c r="E4" s="10">
        <f>'Rates 1'!E4*1.0461</f>
        <v>984.42194399999994</v>
      </c>
      <c r="F4" s="10">
        <f>'Rates 1'!F4*1.0461</f>
        <v>1312.562592</v>
      </c>
      <c r="G4" s="10">
        <f>'Rates 1'!G4*1.0461</f>
        <v>1312.562592</v>
      </c>
      <c r="H4" s="10">
        <f>'Rates 1'!H4*1.0461</f>
        <v>125.53200000000001</v>
      </c>
      <c r="I4" s="10">
        <f>'Rates 1'!I4*1.0461</f>
        <v>324.291</v>
      </c>
      <c r="J4" s="10">
        <f>'Rates 1'!J4*1.0461</f>
        <v>847.34100000000001</v>
      </c>
      <c r="K4" s="10">
        <f>'Rates 1'!K4*1.0461</f>
        <v>1569.15</v>
      </c>
      <c r="L4" s="10">
        <f>'Rates 1'!L4*1.0461</f>
        <v>1569.15</v>
      </c>
      <c r="M4" s="10">
        <f>'Rates 1'!M4*1.0461</f>
        <v>679.96500000000003</v>
      </c>
      <c r="N4" s="10">
        <f>'Rates 1'!N4*1.0461</f>
        <v>4.1844000000000001</v>
      </c>
      <c r="O4" s="10">
        <f>'Rates 1'!O4*1.0461</f>
        <v>10461</v>
      </c>
      <c r="P4" s="10">
        <f>'Rates 1'!P4*1.0461</f>
        <v>6276.6</v>
      </c>
      <c r="Q4" s="10">
        <f>'Rates 1'!Q4*1.0461</f>
        <v>5230.5</v>
      </c>
    </row>
    <row r="5" spans="1:17" x14ac:dyDescent="0.35">
      <c r="A5" s="50">
        <v>3</v>
      </c>
      <c r="B5" s="52" t="s">
        <v>59</v>
      </c>
      <c r="C5" s="10">
        <f>'Rates 1'!C5*1.0461</f>
        <v>1150.71</v>
      </c>
      <c r="D5" s="10">
        <f>'Rates 1'!D5*1.0461</f>
        <v>1265.7809999999999</v>
      </c>
      <c r="E5" s="10">
        <f>'Rates 1'!E5*1.0461</f>
        <v>1726.0650000000001</v>
      </c>
      <c r="F5" s="10">
        <f>'Rates 1'!F5*1.0461</f>
        <v>2301.42</v>
      </c>
      <c r="G5" s="10">
        <f>'Rates 1'!G5*1.0461</f>
        <v>2301.42</v>
      </c>
      <c r="H5" s="10">
        <f>'Rates 1'!H5*1.0461</f>
        <v>125.53200000000001</v>
      </c>
      <c r="I5" s="10">
        <f>'Rates 1'!I5*1.0461</f>
        <v>324.291</v>
      </c>
      <c r="J5" s="10">
        <f>'Rates 1'!J5*1.0461</f>
        <v>847.34100000000001</v>
      </c>
      <c r="K5" s="10">
        <f>'Rates 1'!K5*1.0461</f>
        <v>1569.15</v>
      </c>
      <c r="L5" s="10">
        <f>'Rates 1'!L5*1.0461</f>
        <v>1569.15</v>
      </c>
      <c r="M5" s="10">
        <f>'Rates 1'!M5*1.0461</f>
        <v>679.96500000000003</v>
      </c>
      <c r="N5" s="10">
        <f>'Rates 1'!N5*1.0461</f>
        <v>4.1844000000000001</v>
      </c>
      <c r="O5" s="10">
        <f>'Rates 1'!O5*1.0461</f>
        <v>10461</v>
      </c>
      <c r="P5" s="10">
        <f>'Rates 1'!P5*1.0461</f>
        <v>6276.6</v>
      </c>
      <c r="Q5" s="10">
        <f>'Rates 1'!Q5*1.0461</f>
        <v>5230.5</v>
      </c>
    </row>
    <row r="6" spans="1:17" x14ac:dyDescent="0.35">
      <c r="A6" s="50">
        <v>4</v>
      </c>
      <c r="B6" s="52" t="s">
        <v>55</v>
      </c>
      <c r="C6" s="10">
        <f>'Rates 1'!C6*1.0461</f>
        <v>324.291</v>
      </c>
      <c r="D6" s="10">
        <f>'Rates 1'!D6*1.0461</f>
        <v>356.7201</v>
      </c>
      <c r="E6" s="10">
        <f>'Rates 1'!E6*1.0461</f>
        <v>486.43650000000002</v>
      </c>
      <c r="F6" s="10">
        <f>'Rates 1'!F6*1.0461</f>
        <v>648.58199999999999</v>
      </c>
      <c r="G6" s="10">
        <f>'Rates 1'!G6*1.0461</f>
        <v>648.58199999999999</v>
      </c>
      <c r="H6" s="10">
        <f>'Rates 1'!H6*1.0461</f>
        <v>125.53200000000001</v>
      </c>
      <c r="I6" s="10">
        <f>'Rates 1'!I6*1.0461</f>
        <v>324.291</v>
      </c>
      <c r="J6" s="10">
        <f>'Rates 1'!J6*1.0461</f>
        <v>847.34100000000001</v>
      </c>
      <c r="K6" s="10">
        <f>'Rates 1'!K6*1.0461</f>
        <v>1569.15</v>
      </c>
      <c r="L6" s="10">
        <f>'Rates 1'!L6*1.0461</f>
        <v>1569.15</v>
      </c>
      <c r="M6" s="10">
        <f>'Rates 1'!M6*1.0461</f>
        <v>679.96500000000003</v>
      </c>
      <c r="N6" s="10">
        <f>'Rates 1'!N6*1.0461</f>
        <v>4.1844000000000001</v>
      </c>
      <c r="O6" s="10">
        <f>'Rates 1'!O6*1.0461</f>
        <v>10461</v>
      </c>
      <c r="P6" s="10">
        <f>'Rates 1'!P6*1.0461</f>
        <v>6276.6</v>
      </c>
      <c r="Q6" s="10">
        <f>'Rates 1'!Q6*1.0461</f>
        <v>5230.5</v>
      </c>
    </row>
    <row r="7" spans="1:17" x14ac:dyDescent="0.35">
      <c r="A7" s="50">
        <v>5</v>
      </c>
      <c r="B7" s="53" t="s">
        <v>56</v>
      </c>
      <c r="C7" s="10">
        <f>'Rates 1'!C7*1.0461</f>
        <v>292.90800000000002</v>
      </c>
      <c r="D7" s="10">
        <f>'Rates 1'!D7*1.0461</f>
        <v>322.19880000000001</v>
      </c>
      <c r="E7" s="10">
        <f>'Rates 1'!E7*1.0461</f>
        <v>439.36200000000002</v>
      </c>
      <c r="F7" s="10">
        <f>'Rates 1'!F7*1.0461</f>
        <v>585.81600000000003</v>
      </c>
      <c r="G7" s="10">
        <f>'Rates 1'!G7*1.0461</f>
        <v>585.81600000000003</v>
      </c>
      <c r="H7" s="10">
        <f>'Rates 1'!H7*1.0461</f>
        <v>125.53200000000001</v>
      </c>
      <c r="I7" s="10">
        <f>'Rates 1'!I7*1.0461</f>
        <v>324.291</v>
      </c>
      <c r="J7" s="10">
        <f>'Rates 1'!J7*1.0461</f>
        <v>847.34100000000001</v>
      </c>
      <c r="K7" s="10">
        <f>'Rates 1'!K7*1.0461</f>
        <v>1569.15</v>
      </c>
      <c r="L7" s="10">
        <f>'Rates 1'!L7*1.0461</f>
        <v>1569.15</v>
      </c>
      <c r="M7" s="10">
        <f>'Rates 1'!M7*1.0461</f>
        <v>679.96500000000003</v>
      </c>
      <c r="N7" s="10">
        <f>'Rates 1'!N7*1.0461</f>
        <v>4.1844000000000001</v>
      </c>
      <c r="O7" s="10">
        <f>'Rates 1'!O7*1.0461</f>
        <v>10461</v>
      </c>
      <c r="P7" s="10">
        <f>'Rates 1'!P7*1.0461</f>
        <v>6276.6</v>
      </c>
      <c r="Q7" s="10">
        <f>'Rates 1'!Q7*1.0461</f>
        <v>5230.5</v>
      </c>
    </row>
    <row r="8" spans="1:17" x14ac:dyDescent="0.35">
      <c r="A8" s="50">
        <v>6</v>
      </c>
      <c r="B8" s="3" t="s">
        <v>38</v>
      </c>
      <c r="C8" s="10">
        <f>'Rates 1'!C8*1.0461</f>
        <v>297.76190400000002</v>
      </c>
      <c r="D8" s="10">
        <f>'Rates 1'!D8*1.0461</f>
        <v>327.53809439999998</v>
      </c>
      <c r="E8" s="10">
        <f>'Rates 1'!E8*1.0461</f>
        <v>446.64285599999999</v>
      </c>
      <c r="F8" s="10">
        <f>'Rates 1'!F8*1.0461</f>
        <v>595.52380800000003</v>
      </c>
      <c r="G8" s="10">
        <f>'Rates 1'!G8*1.0461</f>
        <v>595.52380800000003</v>
      </c>
      <c r="H8" s="10">
        <f>'Rates 1'!H8*1.0461</f>
        <v>125.53200000000001</v>
      </c>
      <c r="I8" s="10">
        <f>'Rates 1'!I8*1.0461</f>
        <v>324.291</v>
      </c>
      <c r="J8" s="10">
        <f>'Rates 1'!J8*1.0461</f>
        <v>847.34100000000001</v>
      </c>
      <c r="K8" s="10">
        <f>'Rates 1'!K8*1.0461</f>
        <v>1569.15</v>
      </c>
      <c r="L8" s="10">
        <f>'Rates 1'!L8*1.0461</f>
        <v>1569.15</v>
      </c>
      <c r="M8" s="10">
        <f>'Rates 1'!M8*1.0461</f>
        <v>679.96500000000003</v>
      </c>
      <c r="N8" s="10">
        <f>'Rates 1'!N8*1.0461</f>
        <v>4.1844000000000001</v>
      </c>
      <c r="O8" s="10">
        <f>'Rates 1'!O8*1.0461</f>
        <v>10461</v>
      </c>
      <c r="P8" s="10">
        <f>'Rates 1'!P8*1.0461</f>
        <v>6276.6</v>
      </c>
      <c r="Q8" s="10">
        <f>'Rates 1'!Q8*1.0461</f>
        <v>5230.5</v>
      </c>
    </row>
    <row r="9" spans="1:17" x14ac:dyDescent="0.35">
      <c r="A9" s="50">
        <v>7</v>
      </c>
      <c r="B9" s="3" t="s">
        <v>39</v>
      </c>
      <c r="C9" s="10">
        <f>'Rates 1'!C9*1.0461</f>
        <v>297.76190400000002</v>
      </c>
      <c r="D9" s="10">
        <f>'Rates 1'!D9*1.0461</f>
        <v>327.53809439999998</v>
      </c>
      <c r="E9" s="10">
        <f>'Rates 1'!E9*1.0461</f>
        <v>446.64285599999999</v>
      </c>
      <c r="F9" s="10">
        <f>'Rates 1'!F9*1.0461</f>
        <v>595.52380800000003</v>
      </c>
      <c r="G9" s="10">
        <f>'Rates 1'!G9*1.0461</f>
        <v>595.52380800000003</v>
      </c>
      <c r="H9" s="10">
        <f>'Rates 1'!H9*1.0461</f>
        <v>125.53200000000001</v>
      </c>
      <c r="I9" s="10">
        <f>'Rates 1'!I9*1.0461</f>
        <v>324.291</v>
      </c>
      <c r="J9" s="10">
        <f>'Rates 1'!J9*1.0461</f>
        <v>847.34100000000001</v>
      </c>
      <c r="K9" s="10">
        <f>'Rates 1'!K9*1.0461</f>
        <v>1569.15</v>
      </c>
      <c r="L9" s="10">
        <f>'Rates 1'!L9*1.0461</f>
        <v>1569.15</v>
      </c>
      <c r="M9" s="10">
        <f>'Rates 1'!M9*1.0461</f>
        <v>679.96500000000003</v>
      </c>
      <c r="N9" s="10">
        <f>'Rates 1'!N9*1.0461</f>
        <v>4.1844000000000001</v>
      </c>
      <c r="O9" s="10">
        <f>'Rates 1'!O9*1.0461</f>
        <v>10461</v>
      </c>
      <c r="P9" s="10">
        <f>'Rates 1'!P9*1.0461</f>
        <v>6276.6</v>
      </c>
      <c r="Q9" s="10">
        <f>'Rates 1'!Q9*1.0461</f>
        <v>5230.5</v>
      </c>
    </row>
    <row r="10" spans="1:17" x14ac:dyDescent="0.35">
      <c r="A10" s="50">
        <v>8</v>
      </c>
      <c r="B10" s="3" t="s">
        <v>40</v>
      </c>
      <c r="C10" s="10">
        <f>'Rates 1'!C10*1.0461</f>
        <v>239.18030400000001</v>
      </c>
      <c r="D10" s="10">
        <f>'Rates 1'!D10*1.0461</f>
        <v>263.09833440000006</v>
      </c>
      <c r="E10" s="10">
        <f>'Rates 1'!E10*1.0461</f>
        <v>358.77045599999997</v>
      </c>
      <c r="F10" s="10">
        <f>'Rates 1'!F10*1.0461</f>
        <v>478.36060800000001</v>
      </c>
      <c r="G10" s="10">
        <f>'Rates 1'!G10*1.0461</f>
        <v>478.36060800000001</v>
      </c>
      <c r="H10" s="10">
        <f>'Rates 1'!H10*1.0461</f>
        <v>125.53200000000001</v>
      </c>
      <c r="I10" s="10">
        <f>'Rates 1'!I10*1.0461</f>
        <v>324.291</v>
      </c>
      <c r="J10" s="10">
        <f>'Rates 1'!J10*1.0461</f>
        <v>847.34100000000001</v>
      </c>
      <c r="K10" s="10">
        <f>'Rates 1'!K10*1.0461</f>
        <v>1569.15</v>
      </c>
      <c r="L10" s="10">
        <f>'Rates 1'!L10*1.0461</f>
        <v>1569.15</v>
      </c>
      <c r="M10" s="10">
        <f>'Rates 1'!M10*1.0461</f>
        <v>679.96500000000003</v>
      </c>
      <c r="N10" s="10">
        <f>'Rates 1'!N10*1.0461</f>
        <v>4.1844000000000001</v>
      </c>
      <c r="O10" s="10">
        <f>'Rates 1'!O10*1.0461</f>
        <v>10461</v>
      </c>
      <c r="P10" s="10">
        <f>'Rates 1'!P10*1.0461</f>
        <v>6276.6</v>
      </c>
      <c r="Q10" s="10">
        <f>'Rates 1'!Q10*1.0461</f>
        <v>5230.5</v>
      </c>
    </row>
    <row r="11" spans="1:17" x14ac:dyDescent="0.35">
      <c r="A11" s="50">
        <v>9</v>
      </c>
      <c r="B11" s="3" t="s">
        <v>57</v>
      </c>
      <c r="C11" s="10">
        <f>'Rates 1'!C11*1.0461</f>
        <v>240.35193599999999</v>
      </c>
      <c r="D11" s="10">
        <f>'Rates 1'!D11*1.0461</f>
        <v>264.38712960000004</v>
      </c>
      <c r="E11" s="10">
        <f>'Rates 1'!E11*1.0461</f>
        <v>360.52790399999998</v>
      </c>
      <c r="F11" s="10">
        <f>'Rates 1'!F11*1.0461</f>
        <v>480.70387199999999</v>
      </c>
      <c r="G11" s="10">
        <f>'Rates 1'!G11*1.0461</f>
        <v>480.70387199999999</v>
      </c>
      <c r="H11" s="10">
        <f>'Rates 1'!H11*1.0461</f>
        <v>125.53200000000001</v>
      </c>
      <c r="I11" s="10">
        <f>'Rates 1'!I11*1.0461</f>
        <v>324.291</v>
      </c>
      <c r="J11" s="10">
        <f>'Rates 1'!J11*1.0461</f>
        <v>847.34100000000001</v>
      </c>
      <c r="K11" s="10">
        <f>'Rates 1'!K11*1.0461</f>
        <v>1569.15</v>
      </c>
      <c r="L11" s="10">
        <f>'Rates 1'!L11*1.0461</f>
        <v>1569.15</v>
      </c>
      <c r="M11" s="10">
        <f>'Rates 1'!M11*1.0461</f>
        <v>679.96500000000003</v>
      </c>
      <c r="N11" s="10">
        <f>'Rates 1'!N11*1.0461</f>
        <v>4.1844000000000001</v>
      </c>
      <c r="O11" s="10">
        <f>'Rates 1'!O11*1.0461</f>
        <v>10461</v>
      </c>
      <c r="P11" s="10">
        <f>'Rates 1'!P11*1.0461</f>
        <v>6276.6</v>
      </c>
      <c r="Q11" s="10">
        <f>'Rates 1'!Q11*1.0461</f>
        <v>5230.5</v>
      </c>
    </row>
    <row r="12" spans="1:17" x14ac:dyDescent="0.35">
      <c r="A12" s="50">
        <v>10</v>
      </c>
      <c r="B12" s="3" t="s">
        <v>41</v>
      </c>
      <c r="C12" s="10">
        <f>'Rates 1'!C12*1.0461</f>
        <v>227.31753</v>
      </c>
      <c r="D12" s="10">
        <f>'Rates 1'!D12*1.0461</f>
        <v>250.04928300000003</v>
      </c>
      <c r="E12" s="10">
        <f>'Rates 1'!E12*1.0461</f>
        <v>340.97629500000005</v>
      </c>
      <c r="F12" s="10">
        <f>'Rates 1'!F12*1.0461</f>
        <v>454.63506000000001</v>
      </c>
      <c r="G12" s="10">
        <f>'Rates 1'!G12*1.0461</f>
        <v>454.63506000000001</v>
      </c>
      <c r="H12" s="10">
        <f>'Rates 1'!H12*1.0461</f>
        <v>125.53200000000001</v>
      </c>
      <c r="I12" s="10">
        <f>'Rates 1'!I12*1.0461</f>
        <v>324.291</v>
      </c>
      <c r="J12" s="10">
        <f>'Rates 1'!J12*1.0461</f>
        <v>847.34100000000001</v>
      </c>
      <c r="K12" s="10">
        <f>'Rates 1'!K12*1.0461</f>
        <v>1569.15</v>
      </c>
      <c r="L12" s="10">
        <f>'Rates 1'!L12*1.0461</f>
        <v>1569.15</v>
      </c>
      <c r="M12" s="10">
        <f>'Rates 1'!M12*1.0461</f>
        <v>679.96500000000003</v>
      </c>
      <c r="N12" s="10">
        <f>'Rates 1'!N12*1.0461</f>
        <v>4.1844000000000001</v>
      </c>
      <c r="O12" s="10">
        <f>'Rates 1'!O12*1.0461</f>
        <v>10461</v>
      </c>
      <c r="P12" s="10">
        <f>'Rates 1'!P12*1.0461</f>
        <v>6276.6</v>
      </c>
      <c r="Q12" s="10">
        <f>'Rates 1'!Q12*1.0461</f>
        <v>5230.5</v>
      </c>
    </row>
    <row r="13" spans="1:17" x14ac:dyDescent="0.35">
      <c r="A13" s="50">
        <v>11</v>
      </c>
      <c r="B13" s="3" t="s">
        <v>60</v>
      </c>
      <c r="C13" s="10">
        <f>'Rates 1'!C13*1.0461</f>
        <v>206.37460799999999</v>
      </c>
      <c r="D13" s="10">
        <f>'Rates 1'!D13*1.0461</f>
        <v>227.01206880000001</v>
      </c>
      <c r="E13" s="10">
        <f>'Rates 1'!E13*1.0461</f>
        <v>309.56191200000001</v>
      </c>
      <c r="F13" s="10">
        <f>'Rates 1'!F13*1.0461</f>
        <v>412.74921599999999</v>
      </c>
      <c r="G13" s="10">
        <f>'Rates 1'!G13*1.0461</f>
        <v>412.74921599999999</v>
      </c>
      <c r="H13" s="10">
        <f>'Rates 1'!H13*1.0461</f>
        <v>125.53200000000001</v>
      </c>
      <c r="I13" s="10">
        <f>'Rates 1'!I13*1.0461</f>
        <v>324.291</v>
      </c>
      <c r="J13" s="10">
        <f>'Rates 1'!J13*1.0461</f>
        <v>847.34100000000001</v>
      </c>
      <c r="K13" s="10">
        <f>'Rates 1'!K13*1.0461</f>
        <v>1569.15</v>
      </c>
      <c r="L13" s="10">
        <f>'Rates 1'!L13*1.0461</f>
        <v>1569.15</v>
      </c>
      <c r="M13" s="10">
        <f>'Rates 1'!M13*1.0461</f>
        <v>679.96500000000003</v>
      </c>
      <c r="N13" s="10">
        <f>'Rates 1'!N13*1.0461</f>
        <v>4.1844000000000001</v>
      </c>
      <c r="O13" s="10">
        <f>'Rates 1'!O13*1.0461</f>
        <v>10461</v>
      </c>
      <c r="P13" s="10">
        <f>'Rates 1'!P13*1.0461</f>
        <v>6276.6</v>
      </c>
      <c r="Q13" s="10">
        <f>'Rates 1'!Q13*1.0461</f>
        <v>5230.5</v>
      </c>
    </row>
    <row r="14" spans="1:17" x14ac:dyDescent="0.35">
      <c r="A14" s="50">
        <v>12</v>
      </c>
      <c r="B14" s="3" t="s">
        <v>42</v>
      </c>
      <c r="C14" s="10">
        <f>'Rates 1'!C14*1.0461</f>
        <v>206.37460799999999</v>
      </c>
      <c r="D14" s="10">
        <f>'Rates 1'!D14*1.0461</f>
        <v>227.01206880000001</v>
      </c>
      <c r="E14" s="10">
        <f>'Rates 1'!E14*1.0461</f>
        <v>309.56191200000001</v>
      </c>
      <c r="F14" s="10">
        <f>'Rates 1'!F14*1.0461</f>
        <v>412.74921599999999</v>
      </c>
      <c r="G14" s="10">
        <f>'Rates 1'!G14*1.0461</f>
        <v>412.74921599999999</v>
      </c>
      <c r="H14" s="10">
        <f>'Rates 1'!H14*1.0461</f>
        <v>125.53200000000001</v>
      </c>
      <c r="I14" s="10">
        <f>'Rates 1'!I14*1.0461</f>
        <v>324.291</v>
      </c>
      <c r="J14" s="10">
        <f>'Rates 1'!J14*1.0461</f>
        <v>847.34100000000001</v>
      </c>
      <c r="K14" s="10">
        <f>'Rates 1'!K14*1.0461</f>
        <v>1569.15</v>
      </c>
      <c r="L14" s="10">
        <f>'Rates 1'!L14*1.0461</f>
        <v>1569.15</v>
      </c>
      <c r="M14" s="10">
        <f>'Rates 1'!M14*1.0461</f>
        <v>679.96500000000003</v>
      </c>
      <c r="N14" s="10">
        <f>'Rates 1'!N14*1.0461</f>
        <v>4.1844000000000001</v>
      </c>
      <c r="O14" s="10">
        <f>'Rates 1'!O14*1.0461</f>
        <v>10461</v>
      </c>
      <c r="P14" s="10">
        <f>'Rates 1'!P14*1.0461</f>
        <v>6276.6</v>
      </c>
      <c r="Q14" s="10">
        <f>'Rates 1'!Q14*1.0461</f>
        <v>5230.5</v>
      </c>
    </row>
    <row r="15" spans="1:17" x14ac:dyDescent="0.35">
      <c r="A15" s="50">
        <v>13</v>
      </c>
      <c r="B15" s="3" t="s">
        <v>61</v>
      </c>
      <c r="C15" s="10">
        <f>'Rates 1'!C15*1.0461</f>
        <v>206.37460799999999</v>
      </c>
      <c r="D15" s="10">
        <f>'Rates 1'!D15*1.0461</f>
        <v>227.01206880000001</v>
      </c>
      <c r="E15" s="10">
        <f>'Rates 1'!E15*1.0461</f>
        <v>309.56191200000001</v>
      </c>
      <c r="F15" s="10">
        <f>'Rates 1'!F15*1.0461</f>
        <v>412.74921599999999</v>
      </c>
      <c r="G15" s="10">
        <f>'Rates 1'!G15*1.0461</f>
        <v>412.74921599999999</v>
      </c>
      <c r="H15" s="10">
        <f>'Rates 1'!H15*1.0461</f>
        <v>125.53200000000001</v>
      </c>
      <c r="I15" s="10">
        <f>'Rates 1'!I15*1.0461</f>
        <v>324.291</v>
      </c>
      <c r="J15" s="10">
        <f>'Rates 1'!J15*1.0461</f>
        <v>847.34100000000001</v>
      </c>
      <c r="K15" s="10">
        <f>'Rates 1'!K15*1.0461</f>
        <v>1569.15</v>
      </c>
      <c r="L15" s="10">
        <f>'Rates 1'!L15*1.0461</f>
        <v>1569.15</v>
      </c>
      <c r="M15" s="10">
        <f>'Rates 1'!M15*1.0461</f>
        <v>679.96500000000003</v>
      </c>
      <c r="N15" s="10">
        <f>'Rates 1'!N15*1.0461</f>
        <v>4.1844000000000001</v>
      </c>
      <c r="O15" s="10">
        <f>'Rates 1'!O15*1.0461</f>
        <v>10461</v>
      </c>
      <c r="P15" s="10">
        <f>'Rates 1'!P15*1.0461</f>
        <v>6276.6</v>
      </c>
      <c r="Q15" s="10">
        <f>'Rates 1'!Q15*1.0461</f>
        <v>5230.5</v>
      </c>
    </row>
    <row r="16" spans="1:17" x14ac:dyDescent="0.35">
      <c r="A16" s="50">
        <v>14</v>
      </c>
      <c r="B16" s="51" t="s">
        <v>62</v>
      </c>
      <c r="C16" s="10">
        <f>'Rates 1'!C16*1.0461</f>
        <v>240.60300000000001</v>
      </c>
      <c r="D16" s="10">
        <f>'Rates 1'!D16*1.0461</f>
        <v>264.66330000000005</v>
      </c>
      <c r="E16" s="10">
        <f>'Rates 1'!E16*1.0461</f>
        <v>360.90449999999998</v>
      </c>
      <c r="F16" s="10">
        <f>'Rates 1'!F16*1.0461</f>
        <v>481.20600000000002</v>
      </c>
      <c r="G16" s="10">
        <f>'Rates 1'!G16*1.0461</f>
        <v>481.20600000000002</v>
      </c>
      <c r="H16" s="10">
        <f>'Rates 1'!H16*1.0461</f>
        <v>125.53200000000001</v>
      </c>
      <c r="I16" s="10">
        <f>'Rates 1'!I16*1.0461</f>
        <v>324.291</v>
      </c>
      <c r="J16" s="10">
        <f>'Rates 1'!J16*1.0461</f>
        <v>847.34100000000001</v>
      </c>
      <c r="K16" s="10">
        <f>'Rates 1'!K16*1.0461</f>
        <v>1569.15</v>
      </c>
      <c r="L16" s="10">
        <f>'Rates 1'!L16*1.0461</f>
        <v>1569.15</v>
      </c>
      <c r="M16" s="10">
        <f>'Rates 1'!M16*1.0461</f>
        <v>679.96500000000003</v>
      </c>
      <c r="N16" s="10">
        <f>'Rates 1'!N16*1.0461</f>
        <v>4.1844000000000001</v>
      </c>
      <c r="O16" s="10">
        <f>'Rates 1'!O16*1.0461</f>
        <v>10461</v>
      </c>
      <c r="P16" s="10">
        <f>'Rates 1'!P16*1.0461</f>
        <v>6276.6</v>
      </c>
      <c r="Q16" s="10">
        <f>'Rates 1'!Q16*1.0461</f>
        <v>5230.5</v>
      </c>
    </row>
    <row r="17" spans="1:17" x14ac:dyDescent="0.35">
      <c r="A17" s="50">
        <v>15</v>
      </c>
      <c r="B17" s="3" t="s">
        <v>43</v>
      </c>
      <c r="C17" s="10">
        <f>'Rates 1'!C17*1.0461</f>
        <v>240.35193599999999</v>
      </c>
      <c r="D17" s="10">
        <f>'Rates 1'!D17*1.0461</f>
        <v>264.38712960000004</v>
      </c>
      <c r="E17" s="10">
        <f>'Rates 1'!E17*1.0461</f>
        <v>360.52790399999998</v>
      </c>
      <c r="F17" s="10">
        <f>'Rates 1'!F17*1.0461</f>
        <v>480.70387199999999</v>
      </c>
      <c r="G17" s="10">
        <f>'Rates 1'!G17*1.0461</f>
        <v>480.70387199999999</v>
      </c>
      <c r="H17" s="10">
        <f>'Rates 1'!H17*1.0461</f>
        <v>125.53200000000001</v>
      </c>
      <c r="I17" s="10">
        <f>'Rates 1'!I17*1.0461</f>
        <v>324.291</v>
      </c>
      <c r="J17" s="10">
        <f>'Rates 1'!J17*1.0461</f>
        <v>847.34100000000001</v>
      </c>
      <c r="K17" s="10">
        <f>'Rates 1'!K17*1.0461</f>
        <v>1569.15</v>
      </c>
      <c r="L17" s="10">
        <f>'Rates 1'!L17*1.0461</f>
        <v>1569.15</v>
      </c>
      <c r="M17" s="10">
        <f>'Rates 1'!M17*1.0461</f>
        <v>679.96500000000003</v>
      </c>
      <c r="N17" s="10">
        <f>'Rates 1'!N17*1.0461</f>
        <v>4.1844000000000001</v>
      </c>
      <c r="O17" s="10">
        <f>'Rates 1'!O17*1.0461</f>
        <v>10461</v>
      </c>
      <c r="P17" s="10">
        <f>'Rates 1'!P17*1.0461</f>
        <v>6276.6</v>
      </c>
      <c r="Q17" s="10">
        <f>'Rates 1'!Q17*1.0461</f>
        <v>5230.5</v>
      </c>
    </row>
    <row r="18" spans="1:17" x14ac:dyDescent="0.35">
      <c r="A18" s="50">
        <v>16</v>
      </c>
      <c r="B18" s="3" t="s">
        <v>44</v>
      </c>
      <c r="C18" s="10">
        <f>'Rates 1'!C18*1.0461</f>
        <v>240.35193599999999</v>
      </c>
      <c r="D18" s="10">
        <f>'Rates 1'!D18*1.0461</f>
        <v>264.38712960000004</v>
      </c>
      <c r="E18" s="10">
        <f>'Rates 1'!E18*1.0461</f>
        <v>360.52790399999998</v>
      </c>
      <c r="F18" s="10">
        <f>'Rates 1'!F18*1.0461</f>
        <v>480.70387199999999</v>
      </c>
      <c r="G18" s="10">
        <f>'Rates 1'!G18*1.0461</f>
        <v>480.70387199999999</v>
      </c>
      <c r="H18" s="10">
        <f>'Rates 1'!H18*1.0461</f>
        <v>125.53200000000001</v>
      </c>
      <c r="I18" s="10">
        <f>'Rates 1'!I18*1.0461</f>
        <v>324.291</v>
      </c>
      <c r="J18" s="10">
        <f>'Rates 1'!J18*1.0461</f>
        <v>847.34100000000001</v>
      </c>
      <c r="K18" s="10">
        <f>'Rates 1'!K18*1.0461</f>
        <v>1569.15</v>
      </c>
      <c r="L18" s="10">
        <f>'Rates 1'!L18*1.0461</f>
        <v>1569.15</v>
      </c>
      <c r="M18" s="10">
        <f>'Rates 1'!M18*1.0461</f>
        <v>679.96500000000003</v>
      </c>
      <c r="N18" s="10">
        <f>'Rates 1'!N18*1.0461</f>
        <v>4.1844000000000001</v>
      </c>
      <c r="O18" s="10">
        <f>'Rates 1'!O18*1.0461</f>
        <v>10461</v>
      </c>
      <c r="P18" s="10">
        <f>'Rates 1'!P18*1.0461</f>
        <v>6276.6</v>
      </c>
      <c r="Q18" s="10">
        <f>'Rates 1'!Q18*1.0461</f>
        <v>5230.5</v>
      </c>
    </row>
    <row r="19" spans="1:17" x14ac:dyDescent="0.35">
      <c r="A19" s="50">
        <v>17</v>
      </c>
      <c r="B19" s="54" t="s">
        <v>45</v>
      </c>
      <c r="C19" s="10">
        <f>'Rates 1'!C19*1.0461</f>
        <v>206.37460799999999</v>
      </c>
      <c r="D19" s="10">
        <f>'Rates 1'!D19*1.0461</f>
        <v>227.01206880000001</v>
      </c>
      <c r="E19" s="10">
        <f>'Rates 1'!E19*1.0461</f>
        <v>309.56191200000001</v>
      </c>
      <c r="F19" s="10">
        <f>'Rates 1'!F19*1.0461</f>
        <v>412.74921599999999</v>
      </c>
      <c r="G19" s="10">
        <f>'Rates 1'!G19*1.0461</f>
        <v>412.74921599999999</v>
      </c>
      <c r="H19" s="10">
        <f>'Rates 1'!H19*1.0461</f>
        <v>125.53200000000001</v>
      </c>
      <c r="I19" s="10">
        <f>'Rates 1'!I19*1.0461</f>
        <v>324.291</v>
      </c>
      <c r="J19" s="10">
        <f>'Rates 1'!J19*1.0461</f>
        <v>847.34100000000001</v>
      </c>
      <c r="K19" s="10">
        <f>'Rates 1'!K19*1.0461</f>
        <v>1569.15</v>
      </c>
      <c r="L19" s="10">
        <f>'Rates 1'!L19*1.0461</f>
        <v>1569.15</v>
      </c>
      <c r="M19" s="10">
        <f>'Rates 1'!M19*1.0461</f>
        <v>679.96500000000003</v>
      </c>
      <c r="N19" s="10">
        <f>'Rates 1'!N19*1.0461</f>
        <v>4.1844000000000001</v>
      </c>
      <c r="O19" s="10">
        <f>'Rates 1'!O19*1.0461</f>
        <v>10461</v>
      </c>
      <c r="P19" s="10">
        <f>'Rates 1'!P19*1.0461</f>
        <v>6276.6</v>
      </c>
      <c r="Q19" s="10">
        <f>'Rates 1'!Q19*1.0461</f>
        <v>5230.5</v>
      </c>
    </row>
    <row r="20" spans="1:17" x14ac:dyDescent="0.35">
      <c r="A20" s="50">
        <v>18</v>
      </c>
      <c r="B20" s="55" t="s">
        <v>46</v>
      </c>
      <c r="C20" s="10">
        <f>'Rates 1'!C20*1.0461</f>
        <v>206.37460799999999</v>
      </c>
      <c r="D20" s="10">
        <f>'Rates 1'!D20*1.0461</f>
        <v>227.01206880000001</v>
      </c>
      <c r="E20" s="10">
        <f>'Rates 1'!E20*1.0461</f>
        <v>309.56191200000001</v>
      </c>
      <c r="F20" s="10">
        <f>'Rates 1'!F20*1.0461</f>
        <v>412.74921599999999</v>
      </c>
      <c r="G20" s="10">
        <f>'Rates 1'!G20*1.0461</f>
        <v>412.74921599999999</v>
      </c>
      <c r="H20" s="10">
        <f>'Rates 1'!H20*1.0461</f>
        <v>125.53200000000001</v>
      </c>
      <c r="I20" s="10">
        <f>'Rates 1'!I20*1.0461</f>
        <v>324.291</v>
      </c>
      <c r="J20" s="10">
        <f>'Rates 1'!J20*1.0461</f>
        <v>847.34100000000001</v>
      </c>
      <c r="K20" s="10">
        <f>'Rates 1'!K20*1.0461</f>
        <v>1569.15</v>
      </c>
      <c r="L20" s="10">
        <f>'Rates 1'!L20*1.0461</f>
        <v>1569.15</v>
      </c>
      <c r="M20" s="10">
        <f>'Rates 1'!M20*1.0461</f>
        <v>679.96500000000003</v>
      </c>
      <c r="N20" s="10">
        <f>'Rates 1'!N20*1.0461</f>
        <v>4.1844000000000001</v>
      </c>
      <c r="O20" s="10">
        <f>'Rates 1'!O20*1.0461</f>
        <v>10461</v>
      </c>
      <c r="P20" s="10">
        <f>'Rates 1'!P20*1.0461</f>
        <v>6276.6</v>
      </c>
      <c r="Q20" s="10">
        <f>'Rates 1'!Q20*1.0461</f>
        <v>5230.5</v>
      </c>
    </row>
    <row r="21" spans="1:17" x14ac:dyDescent="0.35">
      <c r="A21" s="50">
        <v>19</v>
      </c>
      <c r="B21" s="3" t="s">
        <v>64</v>
      </c>
      <c r="C21" s="10">
        <f>'Rates 1'!C21*1.0461</f>
        <v>206.37460799999999</v>
      </c>
      <c r="D21" s="10">
        <f>'Rates 1'!D21*1.0461</f>
        <v>227.01206880000001</v>
      </c>
      <c r="E21" s="10">
        <f>'Rates 1'!E21*1.0461</f>
        <v>309.56191200000001</v>
      </c>
      <c r="F21" s="10">
        <f>'Rates 1'!F21*1.0461</f>
        <v>412.74921599999999</v>
      </c>
      <c r="G21" s="10">
        <f>'Rates 1'!G21*1.0461</f>
        <v>412.74921599999999</v>
      </c>
      <c r="H21" s="10">
        <f>'Rates 1'!H21*1.0461</f>
        <v>125.53200000000001</v>
      </c>
      <c r="I21" s="10">
        <f>'Rates 1'!I21*1.0461</f>
        <v>324.291</v>
      </c>
      <c r="J21" s="10">
        <f>'Rates 1'!J21*1.0461</f>
        <v>847.34100000000001</v>
      </c>
      <c r="K21" s="10">
        <f>'Rates 1'!K21*1.0461</f>
        <v>1569.15</v>
      </c>
      <c r="L21" s="10">
        <f>'Rates 1'!L21*1.0461</f>
        <v>1569.15</v>
      </c>
      <c r="M21" s="10">
        <f>'Rates 1'!M21*1.0461</f>
        <v>679.96500000000003</v>
      </c>
      <c r="N21" s="10">
        <f>'Rates 1'!N21*1.0461</f>
        <v>4.1844000000000001</v>
      </c>
      <c r="O21" s="10">
        <f>'Rates 1'!O21*1.0461</f>
        <v>10461</v>
      </c>
      <c r="P21" s="10">
        <f>'Rates 1'!P21*1.0461</f>
        <v>6276.6</v>
      </c>
      <c r="Q21" s="10">
        <f>'Rates 1'!Q21*1.0461</f>
        <v>5230.5</v>
      </c>
    </row>
    <row r="22" spans="1:17" x14ac:dyDescent="0.35">
      <c r="A22" s="50">
        <v>20</v>
      </c>
      <c r="B22" s="3" t="s">
        <v>63</v>
      </c>
      <c r="C22" s="10">
        <f>'Rates 1'!C22*1.0461</f>
        <v>206.37460799999999</v>
      </c>
      <c r="D22" s="10">
        <f>'Rates 1'!D22*1.0461</f>
        <v>227.01206880000001</v>
      </c>
      <c r="E22" s="10">
        <f>'Rates 1'!E22*1.0461</f>
        <v>309.56191200000001</v>
      </c>
      <c r="F22" s="10">
        <f>'Rates 1'!F22*1.0461</f>
        <v>412.74921599999999</v>
      </c>
      <c r="G22" s="10">
        <f>'Rates 1'!G22*1.0461</f>
        <v>412.74921599999999</v>
      </c>
      <c r="H22" s="10">
        <f>'Rates 1'!H22*1.0461</f>
        <v>125.53200000000001</v>
      </c>
      <c r="I22" s="10">
        <f>'Rates 1'!I22*1.0461</f>
        <v>324.291</v>
      </c>
      <c r="J22" s="10">
        <f>'Rates 1'!J22*1.0461</f>
        <v>847.34100000000001</v>
      </c>
      <c r="K22" s="10">
        <f>'Rates 1'!K22*1.0461</f>
        <v>1569.15</v>
      </c>
      <c r="L22" s="10">
        <f>'Rates 1'!L22*1.0461</f>
        <v>1569.15</v>
      </c>
      <c r="M22" s="10">
        <f>'Rates 1'!M22*1.0461</f>
        <v>679.96500000000003</v>
      </c>
      <c r="N22" s="10">
        <f>'Rates 1'!N22*1.0461</f>
        <v>4.1844000000000001</v>
      </c>
      <c r="O22" s="10">
        <f>'Rates 1'!O22*1.0461</f>
        <v>10461</v>
      </c>
      <c r="P22" s="10">
        <f>'Rates 1'!P22*1.0461</f>
        <v>6276.6</v>
      </c>
      <c r="Q22" s="10">
        <f>'Rates 1'!Q22*1.0461</f>
        <v>5230.5</v>
      </c>
    </row>
    <row r="23" spans="1:17" x14ac:dyDescent="0.35">
      <c r="A23" s="50">
        <v>21</v>
      </c>
      <c r="B23" s="3" t="s">
        <v>47</v>
      </c>
      <c r="C23" s="10">
        <f>'Rates 1'!C23*1.0461</f>
        <v>206.37460799999999</v>
      </c>
      <c r="D23" s="10">
        <f>'Rates 1'!D23*1.0461</f>
        <v>227.01206880000001</v>
      </c>
      <c r="E23" s="10">
        <f>'Rates 1'!E23*1.0461</f>
        <v>309.56191200000001</v>
      </c>
      <c r="F23" s="10">
        <f>'Rates 1'!F23*1.0461</f>
        <v>412.74921599999999</v>
      </c>
      <c r="G23" s="10">
        <f>'Rates 1'!G23*1.0461</f>
        <v>412.74921599999999</v>
      </c>
      <c r="H23" s="10">
        <f>'Rates 1'!H23*1.0461</f>
        <v>125.53200000000001</v>
      </c>
      <c r="I23" s="10">
        <f>'Rates 1'!I23*1.0461</f>
        <v>324.291</v>
      </c>
      <c r="J23" s="10">
        <f>'Rates 1'!J23*1.0461</f>
        <v>847.34100000000001</v>
      </c>
      <c r="K23" s="10">
        <f>'Rates 1'!K23*1.0461</f>
        <v>1569.15</v>
      </c>
      <c r="L23" s="10">
        <f>'Rates 1'!L23*1.0461</f>
        <v>1569.15</v>
      </c>
      <c r="M23" s="10">
        <f>'Rates 1'!M23*1.0461</f>
        <v>679.96500000000003</v>
      </c>
      <c r="N23" s="10">
        <f>'Rates 1'!N23*1.0461</f>
        <v>4.1844000000000001</v>
      </c>
      <c r="O23" s="10">
        <f>'Rates 1'!O23*1.0461</f>
        <v>10461</v>
      </c>
      <c r="P23" s="10">
        <f>'Rates 1'!P23*1.0461</f>
        <v>6276.6</v>
      </c>
      <c r="Q23" s="10">
        <f>'Rates 1'!Q23*1.0461</f>
        <v>5230.5</v>
      </c>
    </row>
    <row r="24" spans="1:17" x14ac:dyDescent="0.35">
      <c r="A24" s="50">
        <v>22</v>
      </c>
      <c r="B24" s="3" t="s">
        <v>48</v>
      </c>
      <c r="C24" s="10">
        <f>'Rates 1'!C24*1.0461</f>
        <v>107.95752</v>
      </c>
      <c r="D24" s="10">
        <f>'Rates 1'!D24*1.0461</f>
        <v>118.75327200000001</v>
      </c>
      <c r="E24" s="10">
        <f>'Rates 1'!E24*1.0461</f>
        <v>161.93628000000001</v>
      </c>
      <c r="F24" s="10">
        <f>'Rates 1'!F24*1.0461</f>
        <v>215.91504</v>
      </c>
      <c r="G24" s="10">
        <f>'Rates 1'!G24*1.0461</f>
        <v>215.91504</v>
      </c>
      <c r="H24" s="10">
        <f>'Rates 1'!H24*1.0461</f>
        <v>125.53200000000001</v>
      </c>
      <c r="I24" s="10">
        <f>'Rates 1'!I24*1.0461</f>
        <v>324.291</v>
      </c>
      <c r="J24" s="10">
        <f>'Rates 1'!J24*1.0461</f>
        <v>847.34100000000001</v>
      </c>
      <c r="K24" s="10">
        <f>'Rates 1'!K24*1.0461</f>
        <v>1569.15</v>
      </c>
      <c r="L24" s="10">
        <f>'Rates 1'!L24*1.0461</f>
        <v>1569.15</v>
      </c>
      <c r="M24" s="10">
        <f>'Rates 1'!M24*1.0461</f>
        <v>679.96500000000003</v>
      </c>
      <c r="N24" s="10">
        <f>'Rates 1'!N24*1.0461</f>
        <v>4.1844000000000001</v>
      </c>
      <c r="O24" s="10">
        <f>'Rates 1'!O24*1.0461</f>
        <v>10461</v>
      </c>
      <c r="P24" s="10">
        <f>'Rates 1'!P24*1.0461</f>
        <v>6276.6</v>
      </c>
      <c r="Q24" s="10">
        <f>'Rates 1'!Q24*1.0461</f>
        <v>5230.5</v>
      </c>
    </row>
    <row r="25" spans="1:17" x14ac:dyDescent="0.35">
      <c r="A25" s="50">
        <v>23</v>
      </c>
      <c r="B25" s="3" t="s">
        <v>49</v>
      </c>
      <c r="C25" s="10">
        <f>'Rates 1'!C25*1.0461</f>
        <v>107.95752</v>
      </c>
      <c r="D25" s="10">
        <f>'Rates 1'!D25*1.0461</f>
        <v>118.75327200000001</v>
      </c>
      <c r="E25" s="10">
        <f>'Rates 1'!E25*1.0461</f>
        <v>161.93628000000001</v>
      </c>
      <c r="F25" s="10">
        <f>'Rates 1'!F25*1.0461</f>
        <v>215.91504</v>
      </c>
      <c r="G25" s="10">
        <f>'Rates 1'!G25*1.0461</f>
        <v>215.91504</v>
      </c>
      <c r="H25" s="10">
        <f>'Rates 1'!H25*1.0461</f>
        <v>125.53200000000001</v>
      </c>
      <c r="I25" s="10">
        <f>'Rates 1'!I25*1.0461</f>
        <v>324.291</v>
      </c>
      <c r="J25" s="10">
        <f>'Rates 1'!J25*1.0461</f>
        <v>847.34100000000001</v>
      </c>
      <c r="K25" s="10">
        <f>'Rates 1'!K25*1.0461</f>
        <v>1569.15</v>
      </c>
      <c r="L25" s="10">
        <f>'Rates 1'!L25*1.0461</f>
        <v>1569.15</v>
      </c>
      <c r="M25" s="10">
        <f>'Rates 1'!M25*1.0461</f>
        <v>679.96500000000003</v>
      </c>
      <c r="N25" s="10">
        <f>'Rates 1'!N25*1.0461</f>
        <v>4.1844000000000001</v>
      </c>
      <c r="O25" s="10">
        <f>'Rates 1'!O25*1.0461</f>
        <v>10461</v>
      </c>
      <c r="P25" s="10">
        <f>'Rates 1'!P25*1.0461</f>
        <v>6276.6</v>
      </c>
      <c r="Q25" s="10">
        <f>'Rates 1'!Q25*1.0461</f>
        <v>5230.5</v>
      </c>
    </row>
    <row r="26" spans="1:17" x14ac:dyDescent="0.35">
      <c r="A26" s="50">
        <v>24</v>
      </c>
      <c r="B26" s="3" t="s">
        <v>50</v>
      </c>
      <c r="C26" s="10">
        <f>'Rates 1'!C26*1.0461</f>
        <v>131.80860000000001</v>
      </c>
      <c r="D26" s="10">
        <f>'Rates 1'!D26*1.0461</f>
        <v>144.98946000000004</v>
      </c>
      <c r="E26" s="10">
        <f>'Rates 1'!E26*1.0461</f>
        <v>197.71290000000002</v>
      </c>
      <c r="F26" s="10">
        <f>'Rates 1'!F26*1.0461</f>
        <v>263.61720000000003</v>
      </c>
      <c r="G26" s="10">
        <f>'Rates 1'!G26*1.0461</f>
        <v>263.61720000000003</v>
      </c>
      <c r="H26" s="10">
        <f>'Rates 1'!H26*1.0461</f>
        <v>125.53200000000001</v>
      </c>
      <c r="I26" s="10">
        <f>'Rates 1'!I26*1.0461</f>
        <v>324.291</v>
      </c>
      <c r="J26" s="10">
        <f>'Rates 1'!J26*1.0461</f>
        <v>847.34100000000001</v>
      </c>
      <c r="K26" s="10">
        <f>'Rates 1'!K26*1.0461</f>
        <v>1569.15</v>
      </c>
      <c r="L26" s="10">
        <f>'Rates 1'!L26*1.0461</f>
        <v>1569.15</v>
      </c>
      <c r="M26" s="10">
        <f>'Rates 1'!M26*1.0461</f>
        <v>679.96500000000003</v>
      </c>
      <c r="N26" s="10">
        <f>'Rates 1'!N26*1.0461</f>
        <v>4.1844000000000001</v>
      </c>
      <c r="O26" s="10">
        <f>'Rates 1'!O26*1.0461</f>
        <v>10461</v>
      </c>
      <c r="P26" s="10">
        <f>'Rates 1'!P26*1.0461</f>
        <v>6276.6</v>
      </c>
      <c r="Q26" s="10">
        <f>'Rates 1'!Q26*1.0461</f>
        <v>5230.5</v>
      </c>
    </row>
    <row r="27" spans="1:17" x14ac:dyDescent="0.35">
      <c r="A27" s="50">
        <v>25</v>
      </c>
      <c r="B27" s="3" t="s">
        <v>51</v>
      </c>
      <c r="C27" s="10">
        <f>'Rates 1'!C27*1.0461</f>
        <v>112.97880000000001</v>
      </c>
      <c r="D27" s="10">
        <f>'Rates 1'!D27*1.0461</f>
        <v>124.27668000000001</v>
      </c>
      <c r="E27" s="10">
        <f>'Rates 1'!E27*1.0461</f>
        <v>169.4682</v>
      </c>
      <c r="F27" s="10">
        <f>'Rates 1'!F27*1.0461</f>
        <v>225.95760000000001</v>
      </c>
      <c r="G27" s="10">
        <f>'Rates 1'!G27*1.0461</f>
        <v>225.95760000000001</v>
      </c>
      <c r="H27" s="10">
        <f>'Rates 1'!H27*1.0461</f>
        <v>125.53200000000001</v>
      </c>
      <c r="I27" s="10">
        <f>'Rates 1'!I27*1.0461</f>
        <v>324.291</v>
      </c>
      <c r="J27" s="10">
        <f>'Rates 1'!J27*1.0461</f>
        <v>847.34100000000001</v>
      </c>
      <c r="K27" s="10">
        <f>'Rates 1'!K27*1.0461</f>
        <v>1569.15</v>
      </c>
      <c r="L27" s="10">
        <f>'Rates 1'!L27*1.0461</f>
        <v>1569.15</v>
      </c>
      <c r="M27" s="10">
        <f>'Rates 1'!M27*1.0461</f>
        <v>679.96500000000003</v>
      </c>
      <c r="N27" s="10">
        <f>'Rates 1'!N27*1.0461</f>
        <v>4.1844000000000001</v>
      </c>
      <c r="O27" s="10">
        <f>'Rates 1'!O27*1.0461</f>
        <v>10461</v>
      </c>
      <c r="P27" s="10">
        <f>'Rates 1'!P27*1.0461</f>
        <v>6276.6</v>
      </c>
      <c r="Q27" s="10">
        <f>'Rates 1'!Q27*1.0461</f>
        <v>5230.5</v>
      </c>
    </row>
    <row r="28" spans="1:17" x14ac:dyDescent="0.35">
      <c r="A28" s="50">
        <v>26</v>
      </c>
      <c r="B28" s="3" t="s">
        <v>52</v>
      </c>
      <c r="C28" s="10">
        <f>'Rates 1'!C28*1.0461</f>
        <v>131.80860000000001</v>
      </c>
      <c r="D28" s="10">
        <f>'Rates 1'!D28*1.0461</f>
        <v>144.98946000000004</v>
      </c>
      <c r="E28" s="10">
        <f>'Rates 1'!E28*1.0461</f>
        <v>197.71290000000002</v>
      </c>
      <c r="F28" s="10">
        <f>'Rates 1'!F28*1.0461</f>
        <v>263.61720000000003</v>
      </c>
      <c r="G28" s="10">
        <f>'Rates 1'!G28*1.0461</f>
        <v>263.61720000000003</v>
      </c>
      <c r="H28" s="10">
        <f>'Rates 1'!H28*1.0461</f>
        <v>125.53200000000001</v>
      </c>
      <c r="I28" s="10">
        <f>'Rates 1'!I28*1.0461</f>
        <v>324.291</v>
      </c>
      <c r="J28" s="10">
        <f>'Rates 1'!J28*1.0461</f>
        <v>847.34100000000001</v>
      </c>
      <c r="K28" s="10">
        <f>'Rates 1'!K28*1.0461</f>
        <v>1569.15</v>
      </c>
      <c r="L28" s="10">
        <f>'Rates 1'!L28*1.0461</f>
        <v>1569.15</v>
      </c>
      <c r="M28" s="10">
        <f>'Rates 1'!M28*1.0461</f>
        <v>679.96500000000003</v>
      </c>
      <c r="N28" s="10">
        <f>'Rates 1'!N28*1.0461</f>
        <v>4.1844000000000001</v>
      </c>
      <c r="O28" s="10">
        <f>'Rates 1'!O28*1.0461</f>
        <v>10461</v>
      </c>
      <c r="P28" s="10">
        <f>'Rates 1'!P28*1.0461</f>
        <v>6276.6</v>
      </c>
      <c r="Q28" s="10">
        <f>'Rates 1'!Q28*1.0461</f>
        <v>5230.5</v>
      </c>
    </row>
    <row r="29" spans="1:17" x14ac:dyDescent="0.35">
      <c r="A29" s="50">
        <v>27</v>
      </c>
      <c r="B29" s="3" t="s">
        <v>53</v>
      </c>
      <c r="C29" s="10">
        <f>'Rates 1'!C29*1.0461</f>
        <v>97.412832000000009</v>
      </c>
      <c r="D29" s="10">
        <f>'Rates 1'!D29*1.0461</f>
        <v>107.15411520000002</v>
      </c>
      <c r="E29" s="10">
        <f>'Rates 1'!E29*1.0461</f>
        <v>146.119248</v>
      </c>
      <c r="F29" s="10">
        <f>'Rates 1'!F29*1.0461</f>
        <v>194.82566400000002</v>
      </c>
      <c r="G29" s="10">
        <f>'Rates 1'!G29*1.0461</f>
        <v>194.82566400000002</v>
      </c>
      <c r="H29" s="10">
        <f>'Rates 1'!H29*1.0461</f>
        <v>125.53200000000001</v>
      </c>
      <c r="I29" s="10">
        <f>'Rates 1'!I29*1.0461</f>
        <v>324.291</v>
      </c>
      <c r="J29" s="10">
        <f>'Rates 1'!J29*1.0461</f>
        <v>847.34100000000001</v>
      </c>
      <c r="K29" s="10">
        <f>'Rates 1'!K29*1.0461</f>
        <v>1569.15</v>
      </c>
      <c r="L29" s="10">
        <f>'Rates 1'!L29*1.0461</f>
        <v>1569.15</v>
      </c>
      <c r="M29" s="10">
        <f>'Rates 1'!M29*1.0461</f>
        <v>679.96500000000003</v>
      </c>
      <c r="N29" s="10">
        <f>'Rates 1'!N29*1.0461</f>
        <v>4.1844000000000001</v>
      </c>
      <c r="O29" s="10">
        <f>'Rates 1'!O29*1.0461</f>
        <v>10461</v>
      </c>
      <c r="P29" s="10">
        <f>'Rates 1'!P29*1.0461</f>
        <v>6276.6</v>
      </c>
      <c r="Q29" s="10">
        <f>'Rates 1'!Q29*1.0461</f>
        <v>5230.5</v>
      </c>
    </row>
    <row r="30" spans="1:17" x14ac:dyDescent="0.35">
      <c r="A30" s="50">
        <v>28</v>
      </c>
      <c r="B30" s="3" t="s">
        <v>54</v>
      </c>
      <c r="C30" s="10">
        <f>'Rates 1'!C30*1.0461</f>
        <v>78.666720000000012</v>
      </c>
      <c r="D30" s="10">
        <f>'Rates 1'!D30*1.0461</f>
        <v>86.533392000000021</v>
      </c>
      <c r="E30" s="10">
        <f>'Rates 1'!E30*1.0461</f>
        <v>118.00008000000001</v>
      </c>
      <c r="F30" s="10">
        <f>'Rates 1'!F30*1.0461</f>
        <v>157.33344000000002</v>
      </c>
      <c r="G30" s="10">
        <f>'Rates 1'!G30*1.0461</f>
        <v>157.33344000000002</v>
      </c>
      <c r="H30" s="10">
        <f>'Rates 1'!H30*1.0461</f>
        <v>125.53200000000001</v>
      </c>
      <c r="I30" s="10">
        <f>'Rates 1'!I30*1.0461</f>
        <v>324.291</v>
      </c>
      <c r="J30" s="10">
        <f>'Rates 1'!J30*1.0461</f>
        <v>847.34100000000001</v>
      </c>
      <c r="K30" s="10">
        <f>'Rates 1'!K30*1.0461</f>
        <v>1569.15</v>
      </c>
      <c r="L30" s="10">
        <f>'Rates 1'!L30*1.0461</f>
        <v>1569.15</v>
      </c>
      <c r="M30" s="10">
        <f>'Rates 1'!M30*1.0461</f>
        <v>679.96500000000003</v>
      </c>
      <c r="N30" s="10">
        <f>'Rates 1'!N30*1.0461</f>
        <v>4.1844000000000001</v>
      </c>
      <c r="O30" s="10">
        <f>'Rates 1'!O30*1.0461</f>
        <v>10461</v>
      </c>
      <c r="P30" s="10">
        <f>'Rates 1'!P30*1.0461</f>
        <v>6276.6</v>
      </c>
      <c r="Q30" s="10">
        <f>'Rates 1'!Q30*1.0461</f>
        <v>5230.5</v>
      </c>
    </row>
    <row r="31" spans="1:17" x14ac:dyDescent="0.35">
      <c r="A31" s="50">
        <v>29</v>
      </c>
      <c r="B31" s="3" t="s">
        <v>115</v>
      </c>
      <c r="C31" s="10">
        <f>'Rates 1'!C31*1.0461</f>
        <v>602.38622400000008</v>
      </c>
      <c r="D31" s="10">
        <f>'Rates 1'!D31*1.0461</f>
        <v>662.62484640000014</v>
      </c>
      <c r="E31" s="10">
        <f>'Rates 1'!E31*1.0461</f>
        <v>903.57933600000001</v>
      </c>
      <c r="F31" s="10">
        <f>'Rates 1'!F31*1.0461</f>
        <v>1204.7724480000002</v>
      </c>
      <c r="G31" s="10">
        <f>'Rates 1'!G31*1.0461</f>
        <v>1204.7724480000002</v>
      </c>
      <c r="H31" s="10">
        <f>'Rates 1'!H31*1.0461</f>
        <v>125.53200000000001</v>
      </c>
      <c r="I31" s="10">
        <f>'Rates 1'!I31*1.0461</f>
        <v>324.291</v>
      </c>
      <c r="J31" s="10">
        <f>'Rates 1'!J31*1.0461</f>
        <v>847.34100000000001</v>
      </c>
      <c r="K31" s="10">
        <f>'Rates 1'!K31*1.0461</f>
        <v>1569.15</v>
      </c>
      <c r="L31" s="10">
        <f>'Rates 1'!L31*1.0461</f>
        <v>1569.15</v>
      </c>
      <c r="M31" s="10">
        <f>'Rates 1'!M31*1.0461</f>
        <v>679.96500000000003</v>
      </c>
      <c r="N31" s="10">
        <f>'Rates 1'!N31*1.0461</f>
        <v>4.1844000000000001</v>
      </c>
      <c r="O31" s="10">
        <f>'Rates 1'!O31*1.0461</f>
        <v>10461</v>
      </c>
      <c r="P31" s="10">
        <f>'Rates 1'!P31*1.0461</f>
        <v>6276.6</v>
      </c>
      <c r="Q31" s="10">
        <f>'Rates 1'!Q31*1.0461</f>
        <v>5230.5</v>
      </c>
    </row>
    <row r="32" spans="1:17" x14ac:dyDescent="0.35">
      <c r="A32" s="50">
        <v>30</v>
      </c>
      <c r="B32" s="3" t="s">
        <v>116</v>
      </c>
      <c r="C32" s="10">
        <f>'Rates 1'!C32*1.0461</f>
        <v>227.31753</v>
      </c>
      <c r="D32" s="10">
        <f>'Rates 1'!D32*1.0461</f>
        <v>250.04928300000003</v>
      </c>
      <c r="E32" s="10">
        <f>'Rates 1'!E32*1.0461</f>
        <v>340.97629500000005</v>
      </c>
      <c r="F32" s="10">
        <f>'Rates 1'!F32*1.0461</f>
        <v>454.63506000000001</v>
      </c>
      <c r="G32" s="10">
        <f>'Rates 1'!G32*1.0461</f>
        <v>454.63506000000001</v>
      </c>
      <c r="H32" s="10">
        <f>'Rates 1'!H32*1.0461</f>
        <v>125.53200000000001</v>
      </c>
      <c r="I32" s="10">
        <f>'Rates 1'!I32*1.0461</f>
        <v>324.291</v>
      </c>
      <c r="J32" s="10">
        <f>'Rates 1'!J32*1.0461</f>
        <v>847.34100000000001</v>
      </c>
      <c r="K32" s="10">
        <f>'Rates 1'!K32*1.0461</f>
        <v>1569.15</v>
      </c>
      <c r="L32" s="10">
        <f>'Rates 1'!L32*1.0461</f>
        <v>1569.15</v>
      </c>
      <c r="M32" s="10">
        <f>'Rates 1'!M32*1.0461</f>
        <v>679.96500000000003</v>
      </c>
      <c r="N32" s="10">
        <f>'Rates 1'!N32*1.0461</f>
        <v>4.1844000000000001</v>
      </c>
      <c r="O32" s="10">
        <f>'Rates 1'!O32*1.0461</f>
        <v>10461</v>
      </c>
      <c r="P32" s="10">
        <f>'Rates 1'!P32*1.0461</f>
        <v>6276.6</v>
      </c>
      <c r="Q32" s="10">
        <f>'Rates 1'!Q32*1.0461</f>
        <v>5230.5</v>
      </c>
    </row>
    <row r="33" spans="1:17" x14ac:dyDescent="0.35">
      <c r="A33" s="50">
        <v>31</v>
      </c>
      <c r="B33" s="3" t="s">
        <v>117</v>
      </c>
      <c r="C33" s="10">
        <f>'Rates 1'!C33*1.0461</f>
        <v>230.142</v>
      </c>
      <c r="D33" s="10">
        <f>'Rates 1'!D33*1.0461</f>
        <v>253.15620000000004</v>
      </c>
      <c r="E33" s="10">
        <f>'Rates 1'!E33*1.0461</f>
        <v>345.21300000000002</v>
      </c>
      <c r="F33" s="10">
        <f>'Rates 1'!F33*1.0461</f>
        <v>460.28399999999999</v>
      </c>
      <c r="G33" s="10">
        <f>'Rates 1'!G33*1.0461</f>
        <v>460.28399999999999</v>
      </c>
      <c r="H33" s="10">
        <f>'Rates 1'!H33*1.0461</f>
        <v>125.53200000000001</v>
      </c>
      <c r="I33" s="10">
        <f>'Rates 1'!I33*1.0461</f>
        <v>324.291</v>
      </c>
      <c r="J33" s="10">
        <f>'Rates 1'!J33*1.0461</f>
        <v>847.34100000000001</v>
      </c>
      <c r="K33" s="10">
        <f>'Rates 1'!K33*1.0461</f>
        <v>1569.15</v>
      </c>
      <c r="L33" s="10">
        <f>'Rates 1'!L33*1.0461</f>
        <v>1569.15</v>
      </c>
      <c r="M33" s="10">
        <f>'Rates 1'!M33*1.0461</f>
        <v>679.96500000000003</v>
      </c>
      <c r="N33" s="10">
        <f>'Rates 1'!N33*1.0461</f>
        <v>4.1844000000000001</v>
      </c>
      <c r="O33" s="10">
        <f>'Rates 1'!O33*1.0461</f>
        <v>10461</v>
      </c>
      <c r="P33" s="10">
        <f>'Rates 1'!P33*1.0461</f>
        <v>6276.6</v>
      </c>
      <c r="Q33" s="10">
        <f>'Rates 1'!Q33*1.0461</f>
        <v>5230.5</v>
      </c>
    </row>
    <row r="34" spans="1:17" x14ac:dyDescent="0.35">
      <c r="A34" s="50">
        <v>32</v>
      </c>
      <c r="B34" s="3" t="s">
        <v>118</v>
      </c>
      <c r="C34" s="10">
        <f>'Rates 1'!C34*1.0461</f>
        <v>206.37460799999999</v>
      </c>
      <c r="D34" s="10">
        <f>'Rates 1'!D34*1.0461</f>
        <v>227.01206880000001</v>
      </c>
      <c r="E34" s="10">
        <f>'Rates 1'!E34*1.0461</f>
        <v>309.56191200000001</v>
      </c>
      <c r="F34" s="10">
        <f>'Rates 1'!F34*1.0461</f>
        <v>412.74921599999999</v>
      </c>
      <c r="G34" s="10">
        <f>'Rates 1'!G34*1.0461</f>
        <v>412.74921599999999</v>
      </c>
      <c r="H34" s="10">
        <f>'Rates 1'!H34*1.0461</f>
        <v>125.53200000000001</v>
      </c>
      <c r="I34" s="10">
        <f>'Rates 1'!I34*1.0461</f>
        <v>324.291</v>
      </c>
      <c r="J34" s="10">
        <f>'Rates 1'!J34*1.0461</f>
        <v>847.34100000000001</v>
      </c>
      <c r="K34" s="10">
        <f>'Rates 1'!K34*1.0461</f>
        <v>1569.15</v>
      </c>
      <c r="L34" s="10">
        <f>'Rates 1'!L34*1.0461</f>
        <v>1569.15</v>
      </c>
      <c r="M34" s="10">
        <f>'Rates 1'!M34*1.0461</f>
        <v>679.96500000000003</v>
      </c>
      <c r="N34" s="10">
        <f>'Rates 1'!N34*1.0461</f>
        <v>4.1844000000000001</v>
      </c>
      <c r="O34" s="10">
        <f>'Rates 1'!O34*1.0461</f>
        <v>10461</v>
      </c>
      <c r="P34" s="10">
        <f>'Rates 1'!P34*1.0461</f>
        <v>6276.6</v>
      </c>
      <c r="Q34" s="10">
        <f>'Rates 1'!Q34*1.0461</f>
        <v>5230.5</v>
      </c>
    </row>
    <row r="35" spans="1:17" x14ac:dyDescent="0.35">
      <c r="A35" s="50">
        <v>33</v>
      </c>
      <c r="B35" s="3" t="s">
        <v>119</v>
      </c>
      <c r="C35" s="10">
        <f>'Rates 1'!C35*1.0461</f>
        <v>113.81568</v>
      </c>
      <c r="D35" s="10">
        <f>'Rates 1'!D35*1.0461</f>
        <v>125.19724800000002</v>
      </c>
      <c r="E35" s="10">
        <f>'Rates 1'!E35*1.0461</f>
        <v>170.72351999999998</v>
      </c>
      <c r="F35" s="10">
        <f>'Rates 1'!F35*1.0461</f>
        <v>227.63136</v>
      </c>
      <c r="G35" s="10">
        <f>'Rates 1'!G35*1.0461</f>
        <v>227.63136</v>
      </c>
      <c r="H35" s="10">
        <f>'Rates 1'!H35*1.0461</f>
        <v>125.53200000000001</v>
      </c>
      <c r="I35" s="10">
        <f>'Rates 1'!I35*1.0461</f>
        <v>324.291</v>
      </c>
      <c r="J35" s="10">
        <f>'Rates 1'!J35*1.0461</f>
        <v>847.34100000000001</v>
      </c>
      <c r="K35" s="10">
        <f>'Rates 1'!K35*1.0461</f>
        <v>1569.15</v>
      </c>
      <c r="L35" s="10">
        <f>'Rates 1'!L35*1.0461</f>
        <v>1569.15</v>
      </c>
      <c r="M35" s="10">
        <f>'Rates 1'!M35*1.0461</f>
        <v>679.96500000000003</v>
      </c>
      <c r="N35" s="10">
        <f>'Rates 1'!N35*1.0461</f>
        <v>4.1844000000000001</v>
      </c>
      <c r="O35" s="10">
        <f>'Rates 1'!O35*1.0461</f>
        <v>10461</v>
      </c>
      <c r="P35" s="10">
        <f>'Rates 1'!P35*1.0461</f>
        <v>6276.6</v>
      </c>
      <c r="Q35" s="10">
        <f>'Rates 1'!Q35*1.0461</f>
        <v>5230.5</v>
      </c>
    </row>
    <row r="36" spans="1:17" x14ac:dyDescent="0.35">
      <c r="A36" s="50">
        <v>34</v>
      </c>
      <c r="B36" s="3" t="s">
        <v>120</v>
      </c>
      <c r="C36" s="10">
        <f>'Rates 1'!C36*1.0461</f>
        <v>107.95752</v>
      </c>
      <c r="D36" s="10">
        <f>'Rates 1'!D36*1.0461</f>
        <v>118.75327200000001</v>
      </c>
      <c r="E36" s="10">
        <f>'Rates 1'!E36*1.0461</f>
        <v>161.93628000000001</v>
      </c>
      <c r="F36" s="10">
        <f>'Rates 1'!F36*1.0461</f>
        <v>215.91504</v>
      </c>
      <c r="G36" s="10">
        <f>'Rates 1'!G36*1.0461</f>
        <v>215.91504</v>
      </c>
      <c r="H36" s="10">
        <f>'Rates 1'!H36*1.0461</f>
        <v>125.53200000000001</v>
      </c>
      <c r="I36" s="10">
        <f>'Rates 1'!I36*1.0461</f>
        <v>324.291</v>
      </c>
      <c r="J36" s="10">
        <f>'Rates 1'!J36*1.0461</f>
        <v>847.34100000000001</v>
      </c>
      <c r="K36" s="10">
        <f>'Rates 1'!K36*1.0461</f>
        <v>1569.15</v>
      </c>
      <c r="L36" s="10">
        <f>'Rates 1'!L36*1.0461</f>
        <v>1569.15</v>
      </c>
      <c r="M36" s="10">
        <f>'Rates 1'!M36*1.0461</f>
        <v>679.96500000000003</v>
      </c>
      <c r="N36" s="10">
        <f>'Rates 1'!N36*1.0461</f>
        <v>4.1844000000000001</v>
      </c>
      <c r="O36" s="10">
        <f>'Rates 1'!O36*1.0461</f>
        <v>10461</v>
      </c>
      <c r="P36" s="10">
        <f>'Rates 1'!P36*1.0461</f>
        <v>6276.6</v>
      </c>
      <c r="Q36" s="10">
        <f>'Rates 1'!Q36*1.0461</f>
        <v>5230.5</v>
      </c>
    </row>
    <row r="37" spans="1:17" x14ac:dyDescent="0.35">
      <c r="A37" s="50">
        <v>35</v>
      </c>
      <c r="B37" s="3" t="s">
        <v>121</v>
      </c>
      <c r="C37" s="10">
        <f>'Rates 1'!C37*1.0461</f>
        <v>112.97880000000001</v>
      </c>
      <c r="D37" s="10">
        <f>'Rates 1'!D37*1.0461</f>
        <v>124.27668000000001</v>
      </c>
      <c r="E37" s="10">
        <f>'Rates 1'!E37*1.0461</f>
        <v>169.4682</v>
      </c>
      <c r="F37" s="10">
        <f>'Rates 1'!F37*1.0461</f>
        <v>225.95760000000001</v>
      </c>
      <c r="G37" s="10">
        <f>'Rates 1'!G37*1.0461</f>
        <v>225.95760000000001</v>
      </c>
      <c r="H37" s="10">
        <f>'Rates 1'!H37*1.0461</f>
        <v>125.53200000000001</v>
      </c>
      <c r="I37" s="10">
        <f>'Rates 1'!I37*1.0461</f>
        <v>324.291</v>
      </c>
      <c r="J37" s="10">
        <f>'Rates 1'!J37*1.0461</f>
        <v>847.34100000000001</v>
      </c>
      <c r="K37" s="10">
        <f>'Rates 1'!K37*1.0461</f>
        <v>1569.15</v>
      </c>
      <c r="L37" s="10">
        <f>'Rates 1'!L37*1.0461</f>
        <v>1569.15</v>
      </c>
      <c r="M37" s="10">
        <f>'Rates 1'!M37*1.0461</f>
        <v>679.96500000000003</v>
      </c>
      <c r="N37" s="10">
        <f>'Rates 1'!N37*1.0461</f>
        <v>4.1844000000000001</v>
      </c>
      <c r="O37" s="10">
        <f>'Rates 1'!O37*1.0461</f>
        <v>10461</v>
      </c>
      <c r="P37" s="10">
        <f>'Rates 1'!P37*1.0461</f>
        <v>6276.6</v>
      </c>
      <c r="Q37" s="10">
        <f>'Rates 1'!Q37*1.0461</f>
        <v>5230.5</v>
      </c>
    </row>
    <row r="38" spans="1:17" x14ac:dyDescent="0.35">
      <c r="A38" s="50">
        <v>36</v>
      </c>
      <c r="B38" s="3" t="s">
        <v>122</v>
      </c>
      <c r="C38" s="10">
        <f>'Rates 1'!C38*1.0461</f>
        <v>229.21097100000003</v>
      </c>
      <c r="D38" s="10">
        <f>'Rates 1'!D38*1.0461</f>
        <v>252.13206810000005</v>
      </c>
      <c r="E38" s="10">
        <f>'Rates 1'!E38*1.0461</f>
        <v>343.81645650000002</v>
      </c>
      <c r="F38" s="10">
        <f>'Rates 1'!F38*1.0461</f>
        <v>458.42194200000006</v>
      </c>
      <c r="G38" s="10">
        <f>'Rates 1'!G38*1.0461</f>
        <v>458.42194200000006</v>
      </c>
      <c r="H38" s="10">
        <f>'Rates 1'!H38*1.0461</f>
        <v>125.53200000000001</v>
      </c>
      <c r="I38" s="10">
        <f>'Rates 1'!I38*1.0461</f>
        <v>324.291</v>
      </c>
      <c r="J38" s="10">
        <f>'Rates 1'!J38*1.0461</f>
        <v>847.34100000000001</v>
      </c>
      <c r="K38" s="10">
        <f>'Rates 1'!K38*1.0461</f>
        <v>1569.15</v>
      </c>
      <c r="L38" s="10">
        <f>'Rates 1'!L38*1.0461</f>
        <v>1569.15</v>
      </c>
      <c r="M38" s="10">
        <f>'Rates 1'!M38*1.0461</f>
        <v>679.96500000000003</v>
      </c>
      <c r="N38" s="10">
        <f>'Rates 1'!N38*1.0461</f>
        <v>4.1844000000000001</v>
      </c>
      <c r="O38" s="10">
        <f>'Rates 1'!O38*1.0461</f>
        <v>10461</v>
      </c>
      <c r="P38" s="10">
        <f>'Rates 1'!P38*1.0461</f>
        <v>6276.6</v>
      </c>
      <c r="Q38" s="10">
        <f>'Rates 1'!Q38*1.0461</f>
        <v>5230.5</v>
      </c>
    </row>
    <row r="39" spans="1:17" x14ac:dyDescent="0.35">
      <c r="A39" s="171"/>
      <c r="B39" s="172" t="s">
        <v>105</v>
      </c>
      <c r="C39" s="10">
        <f>'Rates 1'!C39*1.0461</f>
        <v>0</v>
      </c>
      <c r="D39" s="10">
        <f>'Rates 1'!D39*1.0461</f>
        <v>0</v>
      </c>
      <c r="E39" s="10">
        <f>'Rates 1'!E39*1.0461</f>
        <v>0</v>
      </c>
      <c r="F39" s="10">
        <f>'Rates 1'!F39*1.0461</f>
        <v>0</v>
      </c>
      <c r="G39" s="10">
        <f>'Rates 1'!G39*1.0461</f>
        <v>0</v>
      </c>
      <c r="H39" s="10">
        <f>'Rates 1'!H39*1.0461</f>
        <v>0</v>
      </c>
      <c r="I39" s="10">
        <f>'Rates 1'!I39*1.0461</f>
        <v>0</v>
      </c>
      <c r="J39" s="10">
        <f>'Rates 1'!J39*1.0461</f>
        <v>0</v>
      </c>
      <c r="K39" s="10">
        <f>'Rates 1'!K39*1.0461</f>
        <v>0</v>
      </c>
      <c r="L39" s="10">
        <f>'Rates 1'!L39*1.0461</f>
        <v>0</v>
      </c>
      <c r="M39" s="10">
        <f>'Rates 1'!M39*1.0461</f>
        <v>0</v>
      </c>
      <c r="N39" s="10">
        <f>'Rates 1'!N39*1.0461</f>
        <v>0</v>
      </c>
      <c r="O39" s="10">
        <f>'Rates 1'!O39*1.0461</f>
        <v>0</v>
      </c>
      <c r="P39" s="10">
        <f>'Rates 1'!P39*1.0461</f>
        <v>0</v>
      </c>
      <c r="Q39" s="10">
        <f>'Rates 1'!Q39*1.0461</f>
        <v>0</v>
      </c>
    </row>
    <row r="40" spans="1:17" x14ac:dyDescent="0.35">
      <c r="A40" s="3"/>
      <c r="B40" s="5" t="s">
        <v>124</v>
      </c>
      <c r="C40" s="10">
        <f>'Rates 1'!C40*1.0461</f>
        <v>0</v>
      </c>
      <c r="D40" s="10">
        <f>'Rates 1'!D40*1.0461</f>
        <v>0</v>
      </c>
      <c r="E40" s="10">
        <f>'Rates 1'!E40*1.0461</f>
        <v>0</v>
      </c>
      <c r="F40" s="10">
        <f>'Rates 1'!F40*1.0461</f>
        <v>0</v>
      </c>
      <c r="G40" s="10">
        <f>'Rates 1'!G40*1.0461</f>
        <v>0</v>
      </c>
      <c r="H40" s="10">
        <f>'Rates 1'!H40*1.0461</f>
        <v>0</v>
      </c>
      <c r="I40" s="10">
        <f>'Rates 1'!I40*1.0461</f>
        <v>0</v>
      </c>
      <c r="J40" s="10">
        <f>'Rates 1'!J40*1.0461</f>
        <v>0</v>
      </c>
      <c r="K40" s="10">
        <f>'Rates 1'!K40*1.0461</f>
        <v>0</v>
      </c>
      <c r="L40" s="10">
        <f>'Rates 1'!L40*1.0461</f>
        <v>0</v>
      </c>
      <c r="M40" s="10">
        <f>'Rates 1'!M40*1.0461</f>
        <v>0</v>
      </c>
      <c r="N40" s="10">
        <f>'Rates 1'!N40*1.0461</f>
        <v>0</v>
      </c>
      <c r="O40" s="10">
        <f>'Rates 1'!O40*1.0461</f>
        <v>0</v>
      </c>
      <c r="P40" s="10">
        <f>'Rates 1'!P40*1.0461</f>
        <v>0</v>
      </c>
      <c r="Q40" s="10">
        <f>'Rates 1'!Q40*1.0461</f>
        <v>0</v>
      </c>
    </row>
    <row r="41" spans="1:17" x14ac:dyDescent="0.35">
      <c r="A41" s="3"/>
      <c r="B41" s="5" t="s">
        <v>125</v>
      </c>
      <c r="C41" s="10">
        <f>'Rates 1'!C41*1.0461</f>
        <v>0</v>
      </c>
      <c r="D41" s="10">
        <f>'Rates 1'!D41*1.0461</f>
        <v>0</v>
      </c>
      <c r="E41" s="10">
        <f>'Rates 1'!E41*1.0461</f>
        <v>0</v>
      </c>
      <c r="F41" s="10">
        <f>'Rates 1'!F41*1.0461</f>
        <v>0</v>
      </c>
      <c r="G41" s="10">
        <f>'Rates 1'!G41*1.0461</f>
        <v>0</v>
      </c>
      <c r="H41" s="10">
        <f>'Rates 1'!H41*1.0461</f>
        <v>0</v>
      </c>
      <c r="I41" s="10">
        <f>'Rates 1'!I41*1.0461</f>
        <v>0</v>
      </c>
      <c r="J41" s="10">
        <f>'Rates 1'!J41*1.0461</f>
        <v>0</v>
      </c>
      <c r="K41" s="10">
        <f>'Rates 1'!K41*1.0461</f>
        <v>0</v>
      </c>
      <c r="L41" s="10">
        <f>'Rates 1'!L41*1.0461</f>
        <v>0</v>
      </c>
      <c r="M41" s="10">
        <f>'Rates 1'!M41*1.0461</f>
        <v>0</v>
      </c>
      <c r="N41" s="10">
        <f>'Rates 1'!N41*1.0461</f>
        <v>0</v>
      </c>
      <c r="O41" s="10">
        <f>'Rates 1'!O41*1.0461</f>
        <v>0</v>
      </c>
      <c r="P41" s="10">
        <f>'Rates 1'!P41*1.0461</f>
        <v>0</v>
      </c>
      <c r="Q41" s="10">
        <f>'Rates 1'!Q41*1.0461</f>
        <v>0</v>
      </c>
    </row>
    <row r="42" spans="1:17" x14ac:dyDescent="0.35">
      <c r="A42" s="3"/>
      <c r="B42" s="5" t="s">
        <v>126</v>
      </c>
      <c r="C42" s="10">
        <f>'Rates 1'!C42*1.0461</f>
        <v>0</v>
      </c>
      <c r="D42" s="10">
        <f>'Rates 1'!D42*1.0461</f>
        <v>0</v>
      </c>
      <c r="E42" s="10">
        <f>'Rates 1'!E42*1.0461</f>
        <v>0</v>
      </c>
      <c r="F42" s="10">
        <f>'Rates 1'!F42*1.0461</f>
        <v>0</v>
      </c>
      <c r="G42" s="10">
        <f>'Rates 1'!G42*1.0461</f>
        <v>0</v>
      </c>
      <c r="H42" s="10">
        <f>'Rates 1'!H42*1.0461</f>
        <v>0</v>
      </c>
      <c r="I42" s="10">
        <f>'Rates 1'!I42*1.0461</f>
        <v>0</v>
      </c>
      <c r="J42" s="10">
        <f>'Rates 1'!J42*1.0461</f>
        <v>0</v>
      </c>
      <c r="K42" s="10">
        <f>'Rates 1'!K42*1.0461</f>
        <v>0</v>
      </c>
      <c r="L42" s="10">
        <f>'Rates 1'!L42*1.0461</f>
        <v>0</v>
      </c>
      <c r="M42" s="10">
        <f>'Rates 1'!M42*1.0461</f>
        <v>0</v>
      </c>
      <c r="N42" s="10">
        <f>'Rates 1'!N42*1.0461</f>
        <v>0</v>
      </c>
      <c r="O42" s="10">
        <f>'Rates 1'!O42*1.0461</f>
        <v>0</v>
      </c>
      <c r="P42" s="10">
        <f>'Rates 1'!P42*1.0461</f>
        <v>0</v>
      </c>
      <c r="Q42" s="10">
        <f>'Rates 1'!Q42*1.0461</f>
        <v>0</v>
      </c>
    </row>
    <row r="43" spans="1:17" x14ac:dyDescent="0.35">
      <c r="A43" s="3"/>
      <c r="B43" s="5" t="s">
        <v>127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9DE2-5872-46A4-9A89-F38C6E1DDE8D}">
  <dimension ref="A1:N56"/>
  <sheetViews>
    <sheetView zoomScale="70" zoomScaleNormal="70" workbookViewId="0">
      <selection activeCell="E2" sqref="E2:E45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7" max="7" width="6.6328125" bestFit="1" customWidth="1"/>
    <col min="8" max="8" width="9" bestFit="1" customWidth="1"/>
    <col min="9" max="9" width="11.36328125" bestFit="1" customWidth="1"/>
    <col min="10" max="10" width="9" bestFit="1" customWidth="1"/>
    <col min="11" max="11" width="11.08984375" bestFit="1" customWidth="1"/>
    <col min="12" max="12" width="9" bestFit="1" customWidth="1"/>
    <col min="13" max="13" width="11.08984375" bestFit="1" customWidth="1"/>
    <col min="14" max="14" width="11.81640625" bestFit="1" customWidth="1"/>
  </cols>
  <sheetData>
    <row r="1" spans="1:14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79" t="s">
        <v>103</v>
      </c>
      <c r="H1" s="80" t="s">
        <v>100</v>
      </c>
      <c r="I1" s="80" t="s">
        <v>104</v>
      </c>
      <c r="J1" s="80" t="s">
        <v>101</v>
      </c>
      <c r="K1" s="80" t="s">
        <v>104</v>
      </c>
      <c r="L1" s="80" t="s">
        <v>102</v>
      </c>
      <c r="M1" s="80" t="s">
        <v>104</v>
      </c>
      <c r="N1" s="81" t="s">
        <v>25</v>
      </c>
    </row>
    <row r="2" spans="1:14" ht="14" customHeight="1" x14ac:dyDescent="0.35">
      <c r="A2" s="195" t="s">
        <v>86</v>
      </c>
      <c r="B2" s="22" t="s">
        <v>67</v>
      </c>
      <c r="C2" s="121"/>
      <c r="D2" s="44"/>
      <c r="E2" s="82"/>
      <c r="F2" s="107">
        <f>'Component Service Cost'!C27</f>
        <v>10</v>
      </c>
      <c r="G2" s="74">
        <f>F2/6</f>
        <v>1.6666666666666667</v>
      </c>
      <c r="H2" s="74">
        <f>G2*40</f>
        <v>66.666666666666671</v>
      </c>
      <c r="I2" s="74">
        <f>E2*H2</f>
        <v>0</v>
      </c>
      <c r="J2" s="74">
        <f>G2*10</f>
        <v>16.666666666666668</v>
      </c>
      <c r="K2" s="74">
        <f>(E2*1.5)*J2</f>
        <v>0</v>
      </c>
      <c r="L2" s="74">
        <f>G2*10</f>
        <v>16.666666666666668</v>
      </c>
      <c r="M2" s="74">
        <f>(E2*2)*L2</f>
        <v>0</v>
      </c>
      <c r="N2" s="88">
        <f>(I2+K2+M2)*D2</f>
        <v>0</v>
      </c>
    </row>
    <row r="3" spans="1:14" ht="15.65" customHeight="1" x14ac:dyDescent="0.35">
      <c r="A3" s="196"/>
      <c r="B3" s="23" t="s">
        <v>68</v>
      </c>
      <c r="C3" s="120"/>
      <c r="D3" s="45"/>
      <c r="E3" s="83"/>
      <c r="F3" s="108">
        <f>F2</f>
        <v>10</v>
      </c>
      <c r="G3" s="65">
        <f>F3/6</f>
        <v>1.6666666666666667</v>
      </c>
      <c r="H3" s="65">
        <f>G3*40</f>
        <v>66.666666666666671</v>
      </c>
      <c r="I3" s="65">
        <f>E3*H3</f>
        <v>0</v>
      </c>
      <c r="J3" s="65">
        <f>G3*10</f>
        <v>16.666666666666668</v>
      </c>
      <c r="K3" s="65">
        <f>(E3*1.5)*J3</f>
        <v>0</v>
      </c>
      <c r="L3" s="65">
        <f>G3*10</f>
        <v>16.666666666666668</v>
      </c>
      <c r="M3" s="65">
        <f>(E3*2)*L3</f>
        <v>0</v>
      </c>
      <c r="N3" s="89">
        <f>(I3+K3+M3)*D3</f>
        <v>0</v>
      </c>
    </row>
    <row r="4" spans="1:14" ht="14.75" customHeight="1" thickBot="1" x14ac:dyDescent="0.4">
      <c r="A4" s="197"/>
      <c r="B4" s="21" t="s">
        <v>53</v>
      </c>
      <c r="C4" s="122"/>
      <c r="D4" s="46"/>
      <c r="E4" s="84"/>
      <c r="F4" s="108">
        <f>F3</f>
        <v>10</v>
      </c>
      <c r="G4" s="75">
        <f t="shared" ref="G4:G45" si="0">F4/6</f>
        <v>1.6666666666666667</v>
      </c>
      <c r="H4" s="75">
        <f t="shared" ref="H4:H45" si="1">G4*40</f>
        <v>66.666666666666671</v>
      </c>
      <c r="I4" s="75">
        <f t="shared" ref="I4:I45" si="2">E4*H4</f>
        <v>0</v>
      </c>
      <c r="J4" s="75">
        <f t="shared" ref="J4:J45" si="3">G4*10</f>
        <v>16.666666666666668</v>
      </c>
      <c r="K4" s="75">
        <f t="shared" ref="K4:K45" si="4">(E4*1.5)*J4</f>
        <v>0</v>
      </c>
      <c r="L4" s="75">
        <f t="shared" ref="L4:L45" si="5">G4*10</f>
        <v>16.666666666666668</v>
      </c>
      <c r="M4" s="75">
        <f t="shared" ref="M4:M45" si="6">(E4*2)*L4</f>
        <v>0</v>
      </c>
      <c r="N4" s="90">
        <f t="shared" ref="N4:N45" si="7">(I4+K4+M4)*D4</f>
        <v>0</v>
      </c>
    </row>
    <row r="5" spans="1:14" x14ac:dyDescent="0.35">
      <c r="A5" s="207" t="s">
        <v>69</v>
      </c>
      <c r="B5" s="22" t="s">
        <v>67</v>
      </c>
      <c r="C5" s="121"/>
      <c r="D5" s="44"/>
      <c r="E5" s="82"/>
      <c r="F5" s="113">
        <f>F2</f>
        <v>10</v>
      </c>
      <c r="G5" s="74">
        <f t="shared" si="0"/>
        <v>1.6666666666666667</v>
      </c>
      <c r="H5" s="74">
        <f t="shared" si="1"/>
        <v>66.666666666666671</v>
      </c>
      <c r="I5" s="74">
        <f t="shared" si="2"/>
        <v>0</v>
      </c>
      <c r="J5" s="74">
        <f t="shared" si="3"/>
        <v>16.666666666666668</v>
      </c>
      <c r="K5" s="74">
        <f t="shared" si="4"/>
        <v>0</v>
      </c>
      <c r="L5" s="74">
        <f t="shared" si="5"/>
        <v>16.666666666666668</v>
      </c>
      <c r="M5" s="74">
        <f t="shared" si="6"/>
        <v>0</v>
      </c>
      <c r="N5" s="88">
        <f t="shared" si="7"/>
        <v>0</v>
      </c>
    </row>
    <row r="6" spans="1:14" x14ac:dyDescent="0.35">
      <c r="A6" s="196"/>
      <c r="B6" s="23" t="s">
        <v>68</v>
      </c>
      <c r="C6" s="41">
        <v>1</v>
      </c>
      <c r="D6" s="45">
        <v>1</v>
      </c>
      <c r="E6" s="83"/>
      <c r="F6" s="114">
        <f t="shared" ref="F6:F7" si="8">F3</f>
        <v>10</v>
      </c>
      <c r="G6" s="65">
        <f t="shared" si="0"/>
        <v>1.6666666666666667</v>
      </c>
      <c r="H6" s="65">
        <f t="shared" si="1"/>
        <v>66.666666666666671</v>
      </c>
      <c r="I6" s="65">
        <f t="shared" si="2"/>
        <v>0</v>
      </c>
      <c r="J6" s="65">
        <f t="shared" si="3"/>
        <v>16.666666666666668</v>
      </c>
      <c r="K6" s="65">
        <f t="shared" si="4"/>
        <v>0</v>
      </c>
      <c r="L6" s="65">
        <f t="shared" si="5"/>
        <v>16.666666666666668</v>
      </c>
      <c r="M6" s="65">
        <f t="shared" si="6"/>
        <v>0</v>
      </c>
      <c r="N6" s="89">
        <f t="shared" si="7"/>
        <v>0</v>
      </c>
    </row>
    <row r="7" spans="1:14" ht="15" thickBot="1" x14ac:dyDescent="0.4">
      <c r="A7" s="197"/>
      <c r="B7" s="21" t="s">
        <v>53</v>
      </c>
      <c r="C7" s="122"/>
      <c r="D7" s="46"/>
      <c r="E7" s="84"/>
      <c r="F7" s="110">
        <f t="shared" si="8"/>
        <v>10</v>
      </c>
      <c r="G7" s="75">
        <f t="shared" si="0"/>
        <v>1.6666666666666667</v>
      </c>
      <c r="H7" s="75">
        <f t="shared" si="1"/>
        <v>66.666666666666671</v>
      </c>
      <c r="I7" s="75">
        <f t="shared" si="2"/>
        <v>0</v>
      </c>
      <c r="J7" s="75">
        <f t="shared" si="3"/>
        <v>16.666666666666668</v>
      </c>
      <c r="K7" s="75">
        <f t="shared" si="4"/>
        <v>0</v>
      </c>
      <c r="L7" s="75">
        <f t="shared" si="5"/>
        <v>16.666666666666668</v>
      </c>
      <c r="M7" s="75">
        <f t="shared" si="6"/>
        <v>0</v>
      </c>
      <c r="N7" s="90">
        <f t="shared" si="7"/>
        <v>0</v>
      </c>
    </row>
    <row r="8" spans="1:14" x14ac:dyDescent="0.35">
      <c r="A8" s="207" t="s">
        <v>85</v>
      </c>
      <c r="B8" s="22" t="s">
        <v>67</v>
      </c>
      <c r="C8" s="35">
        <v>1</v>
      </c>
      <c r="D8" s="44">
        <v>1</v>
      </c>
      <c r="E8" s="82"/>
      <c r="F8" s="107">
        <f>F5</f>
        <v>10</v>
      </c>
      <c r="G8" s="74">
        <f t="shared" si="0"/>
        <v>1.6666666666666667</v>
      </c>
      <c r="H8" s="74">
        <f t="shared" si="1"/>
        <v>66.666666666666671</v>
      </c>
      <c r="I8" s="74">
        <f t="shared" si="2"/>
        <v>0</v>
      </c>
      <c r="J8" s="74">
        <f t="shared" si="3"/>
        <v>16.666666666666668</v>
      </c>
      <c r="K8" s="74">
        <f t="shared" si="4"/>
        <v>0</v>
      </c>
      <c r="L8" s="74">
        <f t="shared" si="5"/>
        <v>16.666666666666668</v>
      </c>
      <c r="M8" s="74">
        <f t="shared" si="6"/>
        <v>0</v>
      </c>
      <c r="N8" s="88">
        <f t="shared" si="7"/>
        <v>0</v>
      </c>
    </row>
    <row r="9" spans="1:14" x14ac:dyDescent="0.35">
      <c r="A9" s="196"/>
      <c r="B9" s="23" t="s">
        <v>68</v>
      </c>
      <c r="C9" s="36">
        <v>3</v>
      </c>
      <c r="D9" s="45">
        <v>3</v>
      </c>
      <c r="E9" s="83"/>
      <c r="F9" s="108">
        <f>F6</f>
        <v>10</v>
      </c>
      <c r="G9" s="65">
        <f t="shared" si="0"/>
        <v>1.6666666666666667</v>
      </c>
      <c r="H9" s="65">
        <f t="shared" si="1"/>
        <v>66.666666666666671</v>
      </c>
      <c r="I9" s="65">
        <f t="shared" si="2"/>
        <v>0</v>
      </c>
      <c r="J9" s="65">
        <f t="shared" si="3"/>
        <v>16.666666666666668</v>
      </c>
      <c r="K9" s="65">
        <f t="shared" si="4"/>
        <v>0</v>
      </c>
      <c r="L9" s="65">
        <f t="shared" si="5"/>
        <v>16.666666666666668</v>
      </c>
      <c r="M9" s="65">
        <f t="shared" si="6"/>
        <v>0</v>
      </c>
      <c r="N9" s="89">
        <f t="shared" si="7"/>
        <v>0</v>
      </c>
    </row>
    <row r="10" spans="1:14" ht="15" thickBot="1" x14ac:dyDescent="0.4">
      <c r="A10" s="197"/>
      <c r="B10" s="21" t="s">
        <v>53</v>
      </c>
      <c r="C10" s="37">
        <v>2</v>
      </c>
      <c r="D10" s="46">
        <v>2</v>
      </c>
      <c r="E10" s="84"/>
      <c r="F10" s="109">
        <f>F7</f>
        <v>10</v>
      </c>
      <c r="G10" s="75">
        <f t="shared" si="0"/>
        <v>1.6666666666666667</v>
      </c>
      <c r="H10" s="75">
        <f t="shared" si="1"/>
        <v>66.666666666666671</v>
      </c>
      <c r="I10" s="75">
        <f t="shared" si="2"/>
        <v>0</v>
      </c>
      <c r="J10" s="75">
        <f t="shared" si="3"/>
        <v>16.666666666666668</v>
      </c>
      <c r="K10" s="75">
        <f t="shared" si="4"/>
        <v>0</v>
      </c>
      <c r="L10" s="75">
        <f t="shared" si="5"/>
        <v>16.666666666666668</v>
      </c>
      <c r="M10" s="75">
        <f t="shared" si="6"/>
        <v>0</v>
      </c>
      <c r="N10" s="90">
        <f t="shared" si="7"/>
        <v>0</v>
      </c>
    </row>
    <row r="11" spans="1:14" x14ac:dyDescent="0.35">
      <c r="A11" s="195" t="s">
        <v>75</v>
      </c>
      <c r="B11" s="22" t="s">
        <v>67</v>
      </c>
      <c r="C11" s="121"/>
      <c r="D11" s="44"/>
      <c r="E11" s="82"/>
      <c r="F11" s="111">
        <f t="shared" ref="F11:F30" si="9">F8</f>
        <v>10</v>
      </c>
      <c r="G11" s="74">
        <f t="shared" si="0"/>
        <v>1.6666666666666667</v>
      </c>
      <c r="H11" s="74">
        <f t="shared" si="1"/>
        <v>66.666666666666671</v>
      </c>
      <c r="I11" s="74">
        <f t="shared" si="2"/>
        <v>0</v>
      </c>
      <c r="J11" s="74">
        <f t="shared" si="3"/>
        <v>16.666666666666668</v>
      </c>
      <c r="K11" s="74">
        <f t="shared" si="4"/>
        <v>0</v>
      </c>
      <c r="L11" s="74">
        <f t="shared" si="5"/>
        <v>16.666666666666668</v>
      </c>
      <c r="M11" s="74">
        <f t="shared" si="6"/>
        <v>0</v>
      </c>
      <c r="N11" s="88">
        <f t="shared" si="7"/>
        <v>0</v>
      </c>
    </row>
    <row r="12" spans="1:14" x14ac:dyDescent="0.35">
      <c r="A12" s="196"/>
      <c r="B12" s="23" t="s">
        <v>68</v>
      </c>
      <c r="C12" s="120"/>
      <c r="D12" s="45"/>
      <c r="E12" s="83"/>
      <c r="F12" s="114">
        <f t="shared" si="9"/>
        <v>10</v>
      </c>
      <c r="G12" s="65">
        <f t="shared" si="0"/>
        <v>1.6666666666666667</v>
      </c>
      <c r="H12" s="65">
        <f t="shared" si="1"/>
        <v>66.666666666666671</v>
      </c>
      <c r="I12" s="65">
        <f t="shared" si="2"/>
        <v>0</v>
      </c>
      <c r="J12" s="65">
        <f t="shared" si="3"/>
        <v>16.666666666666668</v>
      </c>
      <c r="K12" s="65">
        <f t="shared" si="4"/>
        <v>0</v>
      </c>
      <c r="L12" s="65">
        <f t="shared" si="5"/>
        <v>16.666666666666668</v>
      </c>
      <c r="M12" s="65">
        <f t="shared" si="6"/>
        <v>0</v>
      </c>
      <c r="N12" s="89">
        <f t="shared" si="7"/>
        <v>0</v>
      </c>
    </row>
    <row r="13" spans="1:14" ht="15" thickBot="1" x14ac:dyDescent="0.4">
      <c r="A13" s="197"/>
      <c r="B13" s="21" t="s">
        <v>53</v>
      </c>
      <c r="C13" s="122"/>
      <c r="D13" s="46"/>
      <c r="E13" s="84"/>
      <c r="F13" s="115">
        <f t="shared" si="9"/>
        <v>10</v>
      </c>
      <c r="G13" s="75">
        <f t="shared" si="0"/>
        <v>1.6666666666666667</v>
      </c>
      <c r="H13" s="75">
        <f t="shared" si="1"/>
        <v>66.666666666666671</v>
      </c>
      <c r="I13" s="75">
        <f t="shared" si="2"/>
        <v>0</v>
      </c>
      <c r="J13" s="75">
        <f t="shared" si="3"/>
        <v>16.666666666666668</v>
      </c>
      <c r="K13" s="75">
        <f t="shared" si="4"/>
        <v>0</v>
      </c>
      <c r="L13" s="75">
        <f t="shared" si="5"/>
        <v>16.666666666666668</v>
      </c>
      <c r="M13" s="75">
        <f t="shared" si="6"/>
        <v>0</v>
      </c>
      <c r="N13" s="90">
        <f t="shared" si="7"/>
        <v>0</v>
      </c>
    </row>
    <row r="14" spans="1:14" x14ac:dyDescent="0.35">
      <c r="A14" s="195" t="s">
        <v>74</v>
      </c>
      <c r="B14" s="22" t="s">
        <v>67</v>
      </c>
      <c r="C14" s="121"/>
      <c r="D14" s="44"/>
      <c r="E14" s="82"/>
      <c r="F14" s="111">
        <f t="shared" si="9"/>
        <v>10</v>
      </c>
      <c r="G14" s="74">
        <f t="shared" si="0"/>
        <v>1.6666666666666667</v>
      </c>
      <c r="H14" s="74">
        <f t="shared" si="1"/>
        <v>66.666666666666671</v>
      </c>
      <c r="I14" s="74">
        <f t="shared" si="2"/>
        <v>0</v>
      </c>
      <c r="J14" s="74">
        <f t="shared" si="3"/>
        <v>16.666666666666668</v>
      </c>
      <c r="K14" s="74">
        <f t="shared" si="4"/>
        <v>0</v>
      </c>
      <c r="L14" s="74">
        <f t="shared" si="5"/>
        <v>16.666666666666668</v>
      </c>
      <c r="M14" s="74">
        <f t="shared" si="6"/>
        <v>0</v>
      </c>
      <c r="N14" s="88">
        <f t="shared" si="7"/>
        <v>0</v>
      </c>
    </row>
    <row r="15" spans="1:14" x14ac:dyDescent="0.35">
      <c r="A15" s="196"/>
      <c r="B15" s="23" t="s">
        <v>68</v>
      </c>
      <c r="C15" s="120"/>
      <c r="D15" s="45"/>
      <c r="E15" s="83"/>
      <c r="F15" s="114">
        <f t="shared" si="9"/>
        <v>10</v>
      </c>
      <c r="G15" s="65">
        <f t="shared" si="0"/>
        <v>1.6666666666666667</v>
      </c>
      <c r="H15" s="65">
        <f t="shared" si="1"/>
        <v>66.666666666666671</v>
      </c>
      <c r="I15" s="65">
        <f t="shared" si="2"/>
        <v>0</v>
      </c>
      <c r="J15" s="65">
        <f t="shared" si="3"/>
        <v>16.666666666666668</v>
      </c>
      <c r="K15" s="65">
        <f t="shared" si="4"/>
        <v>0</v>
      </c>
      <c r="L15" s="65">
        <f t="shared" si="5"/>
        <v>16.666666666666668</v>
      </c>
      <c r="M15" s="65">
        <f t="shared" si="6"/>
        <v>0</v>
      </c>
      <c r="N15" s="89">
        <f t="shared" si="7"/>
        <v>0</v>
      </c>
    </row>
    <row r="16" spans="1:14" ht="15" thickBot="1" x14ac:dyDescent="0.4">
      <c r="A16" s="197"/>
      <c r="B16" s="21" t="s">
        <v>53</v>
      </c>
      <c r="C16" s="122"/>
      <c r="D16" s="46"/>
      <c r="E16" s="84"/>
      <c r="F16" s="115">
        <f t="shared" si="9"/>
        <v>10</v>
      </c>
      <c r="G16" s="75">
        <f t="shared" si="0"/>
        <v>1.6666666666666667</v>
      </c>
      <c r="H16" s="75">
        <f t="shared" si="1"/>
        <v>66.666666666666671</v>
      </c>
      <c r="I16" s="75">
        <f t="shared" si="2"/>
        <v>0</v>
      </c>
      <c r="J16" s="75">
        <f t="shared" si="3"/>
        <v>16.666666666666668</v>
      </c>
      <c r="K16" s="75">
        <f t="shared" si="4"/>
        <v>0</v>
      </c>
      <c r="L16" s="75">
        <f t="shared" si="5"/>
        <v>16.666666666666668</v>
      </c>
      <c r="M16" s="75">
        <f t="shared" si="6"/>
        <v>0</v>
      </c>
      <c r="N16" s="90">
        <f t="shared" si="7"/>
        <v>0</v>
      </c>
    </row>
    <row r="17" spans="1:14" x14ac:dyDescent="0.35">
      <c r="A17" s="195" t="s">
        <v>72</v>
      </c>
      <c r="B17" s="22" t="s">
        <v>67</v>
      </c>
      <c r="C17" s="121"/>
      <c r="D17" s="44"/>
      <c r="E17" s="82"/>
      <c r="F17" s="111">
        <f t="shared" si="9"/>
        <v>10</v>
      </c>
      <c r="G17" s="74">
        <f t="shared" si="0"/>
        <v>1.6666666666666667</v>
      </c>
      <c r="H17" s="74">
        <f t="shared" si="1"/>
        <v>66.666666666666671</v>
      </c>
      <c r="I17" s="74">
        <f t="shared" si="2"/>
        <v>0</v>
      </c>
      <c r="J17" s="74">
        <f t="shared" si="3"/>
        <v>16.666666666666668</v>
      </c>
      <c r="K17" s="74">
        <f t="shared" si="4"/>
        <v>0</v>
      </c>
      <c r="L17" s="74">
        <f t="shared" si="5"/>
        <v>16.666666666666668</v>
      </c>
      <c r="M17" s="74">
        <f t="shared" si="6"/>
        <v>0</v>
      </c>
      <c r="N17" s="88">
        <f t="shared" si="7"/>
        <v>0</v>
      </c>
    </row>
    <row r="18" spans="1:14" x14ac:dyDescent="0.35">
      <c r="A18" s="196"/>
      <c r="B18" s="23" t="s">
        <v>68</v>
      </c>
      <c r="C18" s="120"/>
      <c r="D18" s="45"/>
      <c r="E18" s="83"/>
      <c r="F18" s="114">
        <f t="shared" si="9"/>
        <v>10</v>
      </c>
      <c r="G18" s="65">
        <f t="shared" si="0"/>
        <v>1.6666666666666667</v>
      </c>
      <c r="H18" s="65">
        <f t="shared" si="1"/>
        <v>66.666666666666671</v>
      </c>
      <c r="I18" s="65">
        <f t="shared" si="2"/>
        <v>0</v>
      </c>
      <c r="J18" s="65">
        <f t="shared" si="3"/>
        <v>16.666666666666668</v>
      </c>
      <c r="K18" s="65">
        <f t="shared" si="4"/>
        <v>0</v>
      </c>
      <c r="L18" s="65">
        <f t="shared" si="5"/>
        <v>16.666666666666668</v>
      </c>
      <c r="M18" s="65">
        <f t="shared" si="6"/>
        <v>0</v>
      </c>
      <c r="N18" s="89">
        <f t="shared" si="7"/>
        <v>0</v>
      </c>
    </row>
    <row r="19" spans="1:14" ht="15" thickBot="1" x14ac:dyDescent="0.4">
      <c r="A19" s="197"/>
      <c r="B19" s="21" t="s">
        <v>53</v>
      </c>
      <c r="C19" s="122"/>
      <c r="D19" s="46"/>
      <c r="E19" s="84"/>
      <c r="F19" s="115">
        <f t="shared" si="9"/>
        <v>10</v>
      </c>
      <c r="G19" s="75">
        <f t="shared" si="0"/>
        <v>1.6666666666666667</v>
      </c>
      <c r="H19" s="75">
        <f t="shared" si="1"/>
        <v>66.666666666666671</v>
      </c>
      <c r="I19" s="75">
        <f t="shared" si="2"/>
        <v>0</v>
      </c>
      <c r="J19" s="75">
        <f t="shared" si="3"/>
        <v>16.666666666666668</v>
      </c>
      <c r="K19" s="75">
        <f t="shared" si="4"/>
        <v>0</v>
      </c>
      <c r="L19" s="75">
        <f t="shared" si="5"/>
        <v>16.666666666666668</v>
      </c>
      <c r="M19" s="75">
        <f t="shared" si="6"/>
        <v>0</v>
      </c>
      <c r="N19" s="90">
        <f t="shared" si="7"/>
        <v>0</v>
      </c>
    </row>
    <row r="20" spans="1:14" x14ac:dyDescent="0.35">
      <c r="A20" s="204" t="s">
        <v>73</v>
      </c>
      <c r="B20" s="22" t="s">
        <v>67</v>
      </c>
      <c r="C20" s="121"/>
      <c r="D20" s="44"/>
      <c r="E20" s="82"/>
      <c r="F20" s="111">
        <f t="shared" si="9"/>
        <v>10</v>
      </c>
      <c r="G20" s="74">
        <f t="shared" si="0"/>
        <v>1.6666666666666667</v>
      </c>
      <c r="H20" s="74">
        <f t="shared" si="1"/>
        <v>66.666666666666671</v>
      </c>
      <c r="I20" s="74">
        <f t="shared" si="2"/>
        <v>0</v>
      </c>
      <c r="J20" s="74">
        <f t="shared" si="3"/>
        <v>16.666666666666668</v>
      </c>
      <c r="K20" s="74">
        <f t="shared" si="4"/>
        <v>0</v>
      </c>
      <c r="L20" s="74">
        <f t="shared" si="5"/>
        <v>16.666666666666668</v>
      </c>
      <c r="M20" s="74">
        <f t="shared" si="6"/>
        <v>0</v>
      </c>
      <c r="N20" s="88">
        <f t="shared" si="7"/>
        <v>0</v>
      </c>
    </row>
    <row r="21" spans="1:14" x14ac:dyDescent="0.35">
      <c r="A21" s="205"/>
      <c r="B21" s="23" t="s">
        <v>68</v>
      </c>
      <c r="C21" s="120"/>
      <c r="D21" s="45"/>
      <c r="E21" s="83"/>
      <c r="F21" s="114">
        <f t="shared" si="9"/>
        <v>10</v>
      </c>
      <c r="G21" s="65">
        <f t="shared" si="0"/>
        <v>1.6666666666666667</v>
      </c>
      <c r="H21" s="65">
        <f t="shared" si="1"/>
        <v>66.666666666666671</v>
      </c>
      <c r="I21" s="65">
        <f t="shared" si="2"/>
        <v>0</v>
      </c>
      <c r="J21" s="65">
        <f t="shared" si="3"/>
        <v>16.666666666666668</v>
      </c>
      <c r="K21" s="65">
        <f t="shared" si="4"/>
        <v>0</v>
      </c>
      <c r="L21" s="65">
        <f t="shared" si="5"/>
        <v>16.666666666666668</v>
      </c>
      <c r="M21" s="65">
        <f t="shared" si="6"/>
        <v>0</v>
      </c>
      <c r="N21" s="89">
        <f t="shared" si="7"/>
        <v>0</v>
      </c>
    </row>
    <row r="22" spans="1:14" ht="15" thickBot="1" x14ac:dyDescent="0.4">
      <c r="A22" s="206"/>
      <c r="B22" s="21" t="s">
        <v>53</v>
      </c>
      <c r="C22" s="122"/>
      <c r="D22" s="46"/>
      <c r="E22" s="84"/>
      <c r="F22" s="115">
        <f t="shared" si="9"/>
        <v>10</v>
      </c>
      <c r="G22" s="75">
        <f t="shared" si="0"/>
        <v>1.6666666666666667</v>
      </c>
      <c r="H22" s="75">
        <f t="shared" si="1"/>
        <v>66.666666666666671</v>
      </c>
      <c r="I22" s="75">
        <f t="shared" si="2"/>
        <v>0</v>
      </c>
      <c r="J22" s="75">
        <f t="shared" si="3"/>
        <v>16.666666666666668</v>
      </c>
      <c r="K22" s="75">
        <f t="shared" si="4"/>
        <v>0</v>
      </c>
      <c r="L22" s="75">
        <f t="shared" si="5"/>
        <v>16.666666666666668</v>
      </c>
      <c r="M22" s="75">
        <f t="shared" si="6"/>
        <v>0</v>
      </c>
      <c r="N22" s="90">
        <f t="shared" si="7"/>
        <v>0</v>
      </c>
    </row>
    <row r="23" spans="1:14" x14ac:dyDescent="0.35">
      <c r="A23" s="204" t="s">
        <v>70</v>
      </c>
      <c r="B23" s="22" t="s">
        <v>71</v>
      </c>
      <c r="C23" s="121"/>
      <c r="D23" s="44"/>
      <c r="E23" s="85"/>
      <c r="F23" s="111">
        <f t="shared" si="9"/>
        <v>10</v>
      </c>
      <c r="G23" s="68">
        <f t="shared" si="0"/>
        <v>1.6666666666666667</v>
      </c>
      <c r="H23" s="68">
        <f t="shared" si="1"/>
        <v>66.666666666666671</v>
      </c>
      <c r="I23" s="68">
        <f t="shared" si="2"/>
        <v>0</v>
      </c>
      <c r="J23" s="68">
        <f t="shared" si="3"/>
        <v>16.666666666666668</v>
      </c>
      <c r="K23" s="68">
        <f t="shared" si="4"/>
        <v>0</v>
      </c>
      <c r="L23" s="68">
        <f t="shared" si="5"/>
        <v>16.666666666666668</v>
      </c>
      <c r="M23" s="68">
        <f t="shared" si="6"/>
        <v>0</v>
      </c>
      <c r="N23" s="68">
        <f t="shared" si="7"/>
        <v>0</v>
      </c>
    </row>
    <row r="24" spans="1:14" x14ac:dyDescent="0.35">
      <c r="A24" s="205"/>
      <c r="B24" s="119"/>
      <c r="C24" s="120"/>
      <c r="D24" s="45"/>
      <c r="E24" s="83"/>
      <c r="F24" s="114">
        <f t="shared" si="9"/>
        <v>10</v>
      </c>
      <c r="G24" s="65">
        <f t="shared" si="0"/>
        <v>1.6666666666666667</v>
      </c>
      <c r="H24" s="65">
        <f t="shared" si="1"/>
        <v>66.666666666666671</v>
      </c>
      <c r="I24" s="65">
        <f t="shared" si="2"/>
        <v>0</v>
      </c>
      <c r="J24" s="65">
        <f t="shared" si="3"/>
        <v>16.666666666666668</v>
      </c>
      <c r="K24" s="65">
        <f t="shared" si="4"/>
        <v>0</v>
      </c>
      <c r="L24" s="65">
        <f t="shared" si="5"/>
        <v>16.666666666666668</v>
      </c>
      <c r="M24" s="65">
        <f t="shared" si="6"/>
        <v>0</v>
      </c>
      <c r="N24" s="65">
        <f t="shared" si="7"/>
        <v>0</v>
      </c>
    </row>
    <row r="25" spans="1:14" ht="15" thickBot="1" x14ac:dyDescent="0.4">
      <c r="A25" s="206"/>
      <c r="B25" s="21" t="s">
        <v>53</v>
      </c>
      <c r="C25" s="122"/>
      <c r="D25" s="46"/>
      <c r="E25" s="86"/>
      <c r="F25" s="115">
        <f t="shared" si="9"/>
        <v>10</v>
      </c>
      <c r="G25" s="77">
        <f t="shared" si="0"/>
        <v>1.6666666666666667</v>
      </c>
      <c r="H25" s="77">
        <f t="shared" si="1"/>
        <v>66.666666666666671</v>
      </c>
      <c r="I25" s="77">
        <f t="shared" si="2"/>
        <v>0</v>
      </c>
      <c r="J25" s="77">
        <f t="shared" si="3"/>
        <v>16.666666666666668</v>
      </c>
      <c r="K25" s="77">
        <f t="shared" si="4"/>
        <v>0</v>
      </c>
      <c r="L25" s="77">
        <f t="shared" si="5"/>
        <v>16.666666666666668</v>
      </c>
      <c r="M25" s="77">
        <f t="shared" si="6"/>
        <v>0</v>
      </c>
      <c r="N25" s="77">
        <f t="shared" si="7"/>
        <v>0</v>
      </c>
    </row>
    <row r="26" spans="1:14" x14ac:dyDescent="0.35">
      <c r="A26" s="195" t="s">
        <v>87</v>
      </c>
      <c r="B26" s="22" t="s">
        <v>67</v>
      </c>
      <c r="C26" s="121"/>
      <c r="D26" s="44"/>
      <c r="E26" s="82"/>
      <c r="F26" s="111">
        <f t="shared" si="9"/>
        <v>10</v>
      </c>
      <c r="G26" s="74">
        <f t="shared" si="0"/>
        <v>1.6666666666666667</v>
      </c>
      <c r="H26" s="74">
        <f t="shared" si="1"/>
        <v>66.666666666666671</v>
      </c>
      <c r="I26" s="74">
        <f t="shared" si="2"/>
        <v>0</v>
      </c>
      <c r="J26" s="74">
        <f t="shared" si="3"/>
        <v>16.666666666666668</v>
      </c>
      <c r="K26" s="74">
        <f t="shared" si="4"/>
        <v>0</v>
      </c>
      <c r="L26" s="74">
        <f t="shared" si="5"/>
        <v>16.666666666666668</v>
      </c>
      <c r="M26" s="74">
        <f t="shared" si="6"/>
        <v>0</v>
      </c>
      <c r="N26" s="88">
        <f t="shared" si="7"/>
        <v>0</v>
      </c>
    </row>
    <row r="27" spans="1:14" x14ac:dyDescent="0.35">
      <c r="A27" s="196"/>
      <c r="B27" s="23" t="s">
        <v>68</v>
      </c>
      <c r="C27" s="120"/>
      <c r="D27" s="45"/>
      <c r="E27" s="83"/>
      <c r="F27" s="114">
        <f t="shared" si="9"/>
        <v>10</v>
      </c>
      <c r="G27" s="65">
        <f t="shared" si="0"/>
        <v>1.6666666666666667</v>
      </c>
      <c r="H27" s="65">
        <f t="shared" si="1"/>
        <v>66.666666666666671</v>
      </c>
      <c r="I27" s="65">
        <f t="shared" si="2"/>
        <v>0</v>
      </c>
      <c r="J27" s="65">
        <f t="shared" si="3"/>
        <v>16.666666666666668</v>
      </c>
      <c r="K27" s="65">
        <f t="shared" si="4"/>
        <v>0</v>
      </c>
      <c r="L27" s="65">
        <f t="shared" si="5"/>
        <v>16.666666666666668</v>
      </c>
      <c r="M27" s="65">
        <f t="shared" si="6"/>
        <v>0</v>
      </c>
      <c r="N27" s="89">
        <f t="shared" si="7"/>
        <v>0</v>
      </c>
    </row>
    <row r="28" spans="1:14" ht="15" thickBot="1" x14ac:dyDescent="0.4">
      <c r="A28" s="208"/>
      <c r="B28" s="21" t="s">
        <v>53</v>
      </c>
      <c r="C28" s="122"/>
      <c r="D28" s="47"/>
      <c r="E28" s="84"/>
      <c r="F28" s="115">
        <f t="shared" si="9"/>
        <v>10</v>
      </c>
      <c r="G28" s="75">
        <f t="shared" si="0"/>
        <v>1.6666666666666667</v>
      </c>
      <c r="H28" s="75">
        <f t="shared" si="1"/>
        <v>66.666666666666671</v>
      </c>
      <c r="I28" s="75">
        <f t="shared" si="2"/>
        <v>0</v>
      </c>
      <c r="J28" s="75">
        <f t="shared" si="3"/>
        <v>16.666666666666668</v>
      </c>
      <c r="K28" s="75">
        <f t="shared" si="4"/>
        <v>0</v>
      </c>
      <c r="L28" s="75">
        <f t="shared" si="5"/>
        <v>16.666666666666668</v>
      </c>
      <c r="M28" s="75">
        <f t="shared" si="6"/>
        <v>0</v>
      </c>
      <c r="N28" s="90">
        <f t="shared" si="7"/>
        <v>0</v>
      </c>
    </row>
    <row r="29" spans="1:14" x14ac:dyDescent="0.35">
      <c r="A29" s="195" t="s">
        <v>74</v>
      </c>
      <c r="B29" s="19" t="s">
        <v>67</v>
      </c>
      <c r="C29" s="121"/>
      <c r="D29" s="44"/>
      <c r="E29" s="82"/>
      <c r="F29" s="111">
        <f t="shared" si="9"/>
        <v>10</v>
      </c>
      <c r="G29" s="74">
        <f t="shared" si="0"/>
        <v>1.6666666666666667</v>
      </c>
      <c r="H29" s="74">
        <f t="shared" si="1"/>
        <v>66.666666666666671</v>
      </c>
      <c r="I29" s="74">
        <f t="shared" si="2"/>
        <v>0</v>
      </c>
      <c r="J29" s="74">
        <f t="shared" si="3"/>
        <v>16.666666666666668</v>
      </c>
      <c r="K29" s="74">
        <f t="shared" si="4"/>
        <v>0</v>
      </c>
      <c r="L29" s="74">
        <f t="shared" si="5"/>
        <v>16.666666666666668</v>
      </c>
      <c r="M29" s="74">
        <f t="shared" si="6"/>
        <v>0</v>
      </c>
      <c r="N29" s="88">
        <f t="shared" si="7"/>
        <v>0</v>
      </c>
    </row>
    <row r="30" spans="1:14" x14ac:dyDescent="0.35">
      <c r="A30" s="196"/>
      <c r="B30" s="20" t="s">
        <v>68</v>
      </c>
      <c r="C30" s="120"/>
      <c r="D30" s="45"/>
      <c r="E30" s="83"/>
      <c r="F30" s="114">
        <f t="shared" si="9"/>
        <v>10</v>
      </c>
      <c r="G30" s="65">
        <f t="shared" si="0"/>
        <v>1.6666666666666667</v>
      </c>
      <c r="H30" s="65">
        <f t="shared" si="1"/>
        <v>66.666666666666671</v>
      </c>
      <c r="I30" s="65">
        <f t="shared" si="2"/>
        <v>0</v>
      </c>
      <c r="J30" s="65">
        <f t="shared" si="3"/>
        <v>16.666666666666668</v>
      </c>
      <c r="K30" s="65">
        <f t="shared" si="4"/>
        <v>0</v>
      </c>
      <c r="L30" s="65">
        <f t="shared" si="5"/>
        <v>16.666666666666668</v>
      </c>
      <c r="M30" s="65">
        <f t="shared" si="6"/>
        <v>0</v>
      </c>
      <c r="N30" s="89">
        <f t="shared" si="7"/>
        <v>0</v>
      </c>
    </row>
    <row r="31" spans="1:14" ht="15" thickBot="1" x14ac:dyDescent="0.4">
      <c r="A31" s="197"/>
      <c r="B31" s="26" t="s">
        <v>53</v>
      </c>
      <c r="C31" s="122"/>
      <c r="D31" s="46"/>
      <c r="E31" s="84"/>
      <c r="F31" s="115">
        <f>F28</f>
        <v>10</v>
      </c>
      <c r="G31" s="75">
        <f t="shared" si="0"/>
        <v>1.6666666666666667</v>
      </c>
      <c r="H31" s="75">
        <f t="shared" si="1"/>
        <v>66.666666666666671</v>
      </c>
      <c r="I31" s="75">
        <f t="shared" si="2"/>
        <v>0</v>
      </c>
      <c r="J31" s="75">
        <f t="shared" si="3"/>
        <v>16.666666666666668</v>
      </c>
      <c r="K31" s="75">
        <f t="shared" si="4"/>
        <v>0</v>
      </c>
      <c r="L31" s="75">
        <f t="shared" si="5"/>
        <v>16.666666666666668</v>
      </c>
      <c r="M31" s="75">
        <f t="shared" si="6"/>
        <v>0</v>
      </c>
      <c r="N31" s="90">
        <f t="shared" si="7"/>
        <v>0</v>
      </c>
    </row>
    <row r="32" spans="1:14" ht="15" customHeight="1" x14ac:dyDescent="0.35">
      <c r="A32" s="201" t="s">
        <v>105</v>
      </c>
      <c r="B32" s="98" t="s">
        <v>107</v>
      </c>
      <c r="C32" s="126"/>
      <c r="D32" s="99"/>
      <c r="E32" s="94"/>
      <c r="F32" s="113">
        <f>F31</f>
        <v>10</v>
      </c>
      <c r="G32" s="74">
        <f t="shared" si="0"/>
        <v>1.6666666666666667</v>
      </c>
      <c r="H32" s="74">
        <f t="shared" si="1"/>
        <v>66.666666666666671</v>
      </c>
      <c r="I32" s="74">
        <f t="shared" si="2"/>
        <v>0</v>
      </c>
      <c r="J32" s="74">
        <f t="shared" si="3"/>
        <v>16.666666666666668</v>
      </c>
      <c r="K32" s="74">
        <f t="shared" si="4"/>
        <v>0</v>
      </c>
      <c r="L32" s="74">
        <f t="shared" si="5"/>
        <v>16.666666666666668</v>
      </c>
      <c r="M32" s="74">
        <f t="shared" si="6"/>
        <v>0</v>
      </c>
      <c r="N32" s="118">
        <f t="shared" si="7"/>
        <v>0</v>
      </c>
    </row>
    <row r="33" spans="1:14" x14ac:dyDescent="0.35">
      <c r="A33" s="202"/>
      <c r="B33" s="100" t="s">
        <v>108</v>
      </c>
      <c r="C33" s="124"/>
      <c r="D33" s="101"/>
      <c r="E33" s="95"/>
      <c r="F33" s="114">
        <f>F32</f>
        <v>10</v>
      </c>
      <c r="G33" s="65">
        <f t="shared" si="0"/>
        <v>1.6666666666666667</v>
      </c>
      <c r="H33" s="65">
        <f t="shared" si="1"/>
        <v>66.666666666666671</v>
      </c>
      <c r="I33" s="65">
        <f t="shared" si="2"/>
        <v>0</v>
      </c>
      <c r="J33" s="65">
        <f t="shared" si="3"/>
        <v>16.666666666666668</v>
      </c>
      <c r="K33" s="65">
        <f t="shared" si="4"/>
        <v>0</v>
      </c>
      <c r="L33" s="65">
        <f t="shared" si="5"/>
        <v>16.666666666666668</v>
      </c>
      <c r="M33" s="65">
        <f t="shared" si="6"/>
        <v>0</v>
      </c>
      <c r="N33" s="89">
        <f t="shared" si="7"/>
        <v>0</v>
      </c>
    </row>
    <row r="34" spans="1:14" x14ac:dyDescent="0.35">
      <c r="A34" s="202"/>
      <c r="B34" s="100" t="s">
        <v>106</v>
      </c>
      <c r="C34" s="124"/>
      <c r="D34" s="101"/>
      <c r="E34" s="83"/>
      <c r="F34" s="110">
        <f>F33</f>
        <v>10</v>
      </c>
      <c r="G34" s="65">
        <f t="shared" si="0"/>
        <v>1.6666666666666667</v>
      </c>
      <c r="H34" s="65">
        <f t="shared" si="1"/>
        <v>66.666666666666671</v>
      </c>
      <c r="I34" s="65">
        <f t="shared" si="2"/>
        <v>0</v>
      </c>
      <c r="J34" s="65">
        <f t="shared" si="3"/>
        <v>16.666666666666668</v>
      </c>
      <c r="K34" s="65">
        <f t="shared" si="4"/>
        <v>0</v>
      </c>
      <c r="L34" s="65">
        <f t="shared" si="5"/>
        <v>16.666666666666668</v>
      </c>
      <c r="M34" s="65">
        <f t="shared" si="6"/>
        <v>0</v>
      </c>
      <c r="N34" s="91">
        <f t="shared" si="7"/>
        <v>0</v>
      </c>
    </row>
    <row r="35" spans="1:14" ht="15" thickBot="1" x14ac:dyDescent="0.4">
      <c r="A35" s="203"/>
      <c r="B35" s="102" t="s">
        <v>109</v>
      </c>
      <c r="C35" s="125"/>
      <c r="D35" s="103"/>
      <c r="E35" s="97"/>
      <c r="F35" s="110">
        <f>F34</f>
        <v>10</v>
      </c>
      <c r="G35" s="116">
        <f t="shared" si="0"/>
        <v>1.6666666666666667</v>
      </c>
      <c r="H35" s="116">
        <f>G35*40</f>
        <v>66.666666666666671</v>
      </c>
      <c r="I35" s="116">
        <f t="shared" si="2"/>
        <v>0</v>
      </c>
      <c r="J35" s="116">
        <f t="shared" si="3"/>
        <v>16.666666666666668</v>
      </c>
      <c r="K35" s="116">
        <f t="shared" si="4"/>
        <v>0</v>
      </c>
      <c r="L35" s="116">
        <f t="shared" si="5"/>
        <v>16.666666666666668</v>
      </c>
      <c r="M35" s="116">
        <f t="shared" si="6"/>
        <v>0</v>
      </c>
      <c r="N35" s="117">
        <f t="shared" si="7"/>
        <v>0</v>
      </c>
    </row>
    <row r="36" spans="1:14" x14ac:dyDescent="0.35">
      <c r="A36" s="198" t="s">
        <v>76</v>
      </c>
      <c r="B36" s="27" t="s">
        <v>77</v>
      </c>
      <c r="C36" s="35">
        <v>1</v>
      </c>
      <c r="D36" s="44">
        <v>1</v>
      </c>
      <c r="E36" s="82"/>
      <c r="F36" s="107">
        <f>F31</f>
        <v>10</v>
      </c>
      <c r="G36" s="74">
        <f t="shared" si="0"/>
        <v>1.6666666666666667</v>
      </c>
      <c r="H36" s="74">
        <f t="shared" si="1"/>
        <v>66.666666666666671</v>
      </c>
      <c r="I36" s="74">
        <f t="shared" si="2"/>
        <v>0</v>
      </c>
      <c r="J36" s="74">
        <f t="shared" si="3"/>
        <v>16.666666666666668</v>
      </c>
      <c r="K36" s="74">
        <f t="shared" si="4"/>
        <v>0</v>
      </c>
      <c r="L36" s="74">
        <f t="shared" si="5"/>
        <v>16.666666666666668</v>
      </c>
      <c r="M36" s="74">
        <f t="shared" si="6"/>
        <v>0</v>
      </c>
      <c r="N36" s="88">
        <f t="shared" si="7"/>
        <v>0</v>
      </c>
    </row>
    <row r="37" spans="1:14" x14ac:dyDescent="0.35">
      <c r="A37" s="199"/>
      <c r="B37" s="12" t="s">
        <v>78</v>
      </c>
      <c r="C37" s="36"/>
      <c r="D37" s="45"/>
      <c r="E37" s="83"/>
      <c r="F37" s="108">
        <f>F36</f>
        <v>10</v>
      </c>
      <c r="G37" s="65">
        <f t="shared" si="0"/>
        <v>1.6666666666666667</v>
      </c>
      <c r="H37" s="65">
        <f t="shared" si="1"/>
        <v>66.666666666666671</v>
      </c>
      <c r="I37" s="65">
        <f t="shared" si="2"/>
        <v>0</v>
      </c>
      <c r="J37" s="65">
        <f t="shared" si="3"/>
        <v>16.666666666666668</v>
      </c>
      <c r="K37" s="65">
        <f t="shared" si="4"/>
        <v>0</v>
      </c>
      <c r="L37" s="65">
        <f t="shared" si="5"/>
        <v>16.666666666666668</v>
      </c>
      <c r="M37" s="65">
        <f t="shared" si="6"/>
        <v>0</v>
      </c>
      <c r="N37" s="89">
        <f t="shared" si="7"/>
        <v>0</v>
      </c>
    </row>
    <row r="38" spans="1:14" x14ac:dyDescent="0.35">
      <c r="A38" s="199"/>
      <c r="B38" s="12" t="s">
        <v>79</v>
      </c>
      <c r="C38" s="36">
        <v>1</v>
      </c>
      <c r="D38" s="45">
        <v>1</v>
      </c>
      <c r="E38" s="83"/>
      <c r="F38" s="108">
        <f t="shared" ref="F38:F44" si="10">F37</f>
        <v>10</v>
      </c>
      <c r="G38" s="65">
        <f t="shared" si="0"/>
        <v>1.6666666666666667</v>
      </c>
      <c r="H38" s="65">
        <f t="shared" si="1"/>
        <v>66.666666666666671</v>
      </c>
      <c r="I38" s="65">
        <f t="shared" si="2"/>
        <v>0</v>
      </c>
      <c r="J38" s="65">
        <f t="shared" si="3"/>
        <v>16.666666666666668</v>
      </c>
      <c r="K38" s="65">
        <f t="shared" si="4"/>
        <v>0</v>
      </c>
      <c r="L38" s="65">
        <f t="shared" si="5"/>
        <v>16.666666666666668</v>
      </c>
      <c r="M38" s="65">
        <f t="shared" si="6"/>
        <v>0</v>
      </c>
      <c r="N38" s="89">
        <f t="shared" si="7"/>
        <v>0</v>
      </c>
    </row>
    <row r="39" spans="1:14" x14ac:dyDescent="0.35">
      <c r="A39" s="199"/>
      <c r="B39" s="12" t="s">
        <v>80</v>
      </c>
      <c r="C39" s="36">
        <v>1</v>
      </c>
      <c r="D39" s="45">
        <v>1</v>
      </c>
      <c r="E39" s="83"/>
      <c r="F39" s="108">
        <f t="shared" si="10"/>
        <v>10</v>
      </c>
      <c r="G39" s="65">
        <f t="shared" si="0"/>
        <v>1.6666666666666667</v>
      </c>
      <c r="H39" s="65">
        <f t="shared" si="1"/>
        <v>66.666666666666671</v>
      </c>
      <c r="I39" s="65">
        <f t="shared" si="2"/>
        <v>0</v>
      </c>
      <c r="J39" s="65">
        <f t="shared" si="3"/>
        <v>16.666666666666668</v>
      </c>
      <c r="K39" s="65">
        <f t="shared" si="4"/>
        <v>0</v>
      </c>
      <c r="L39" s="65">
        <f t="shared" si="5"/>
        <v>16.666666666666668</v>
      </c>
      <c r="M39" s="65">
        <f t="shared" si="6"/>
        <v>0</v>
      </c>
      <c r="N39" s="89">
        <f t="shared" si="7"/>
        <v>0</v>
      </c>
    </row>
    <row r="40" spans="1:14" x14ac:dyDescent="0.35">
      <c r="A40" s="199"/>
      <c r="B40" s="12" t="s">
        <v>81</v>
      </c>
      <c r="C40" s="36"/>
      <c r="D40" s="45"/>
      <c r="E40" s="83"/>
      <c r="F40" s="108">
        <f t="shared" si="10"/>
        <v>10</v>
      </c>
      <c r="G40" s="65">
        <f t="shared" si="0"/>
        <v>1.6666666666666667</v>
      </c>
      <c r="H40" s="65">
        <f t="shared" si="1"/>
        <v>66.666666666666671</v>
      </c>
      <c r="I40" s="65">
        <f t="shared" si="2"/>
        <v>0</v>
      </c>
      <c r="J40" s="65">
        <f t="shared" si="3"/>
        <v>16.666666666666668</v>
      </c>
      <c r="K40" s="65">
        <f t="shared" si="4"/>
        <v>0</v>
      </c>
      <c r="L40" s="65">
        <f t="shared" si="5"/>
        <v>16.666666666666668</v>
      </c>
      <c r="M40" s="65">
        <f t="shared" si="6"/>
        <v>0</v>
      </c>
      <c r="N40" s="89">
        <f t="shared" si="7"/>
        <v>0</v>
      </c>
    </row>
    <row r="41" spans="1:14" x14ac:dyDescent="0.35">
      <c r="A41" s="199"/>
      <c r="B41" s="12" t="s">
        <v>52</v>
      </c>
      <c r="C41" s="36">
        <v>1</v>
      </c>
      <c r="D41" s="45">
        <v>1</v>
      </c>
      <c r="E41" s="83"/>
      <c r="F41" s="108">
        <f t="shared" si="10"/>
        <v>10</v>
      </c>
      <c r="G41" s="65">
        <f t="shared" si="0"/>
        <v>1.6666666666666667</v>
      </c>
      <c r="H41" s="65">
        <f t="shared" si="1"/>
        <v>66.666666666666671</v>
      </c>
      <c r="I41" s="65">
        <f t="shared" si="2"/>
        <v>0</v>
      </c>
      <c r="J41" s="65">
        <f t="shared" si="3"/>
        <v>16.666666666666668</v>
      </c>
      <c r="K41" s="65">
        <f t="shared" si="4"/>
        <v>0</v>
      </c>
      <c r="L41" s="65">
        <f t="shared" si="5"/>
        <v>16.666666666666668</v>
      </c>
      <c r="M41" s="65">
        <f t="shared" si="6"/>
        <v>0</v>
      </c>
      <c r="N41" s="89">
        <f t="shared" si="7"/>
        <v>0</v>
      </c>
    </row>
    <row r="42" spans="1:14" x14ac:dyDescent="0.35">
      <c r="A42" s="199"/>
      <c r="B42" s="12" t="s">
        <v>50</v>
      </c>
      <c r="C42" s="36">
        <v>1</v>
      </c>
      <c r="D42" s="45">
        <v>1</v>
      </c>
      <c r="E42" s="83"/>
      <c r="F42" s="108">
        <f t="shared" si="10"/>
        <v>10</v>
      </c>
      <c r="G42" s="65">
        <f t="shared" si="0"/>
        <v>1.6666666666666667</v>
      </c>
      <c r="H42" s="65">
        <f t="shared" si="1"/>
        <v>66.666666666666671</v>
      </c>
      <c r="I42" s="65">
        <f t="shared" si="2"/>
        <v>0</v>
      </c>
      <c r="J42" s="65">
        <f t="shared" si="3"/>
        <v>16.666666666666668</v>
      </c>
      <c r="K42" s="65">
        <f t="shared" si="4"/>
        <v>0</v>
      </c>
      <c r="L42" s="65">
        <f t="shared" si="5"/>
        <v>16.666666666666668</v>
      </c>
      <c r="M42" s="65">
        <f t="shared" si="6"/>
        <v>0</v>
      </c>
      <c r="N42" s="89">
        <f t="shared" si="7"/>
        <v>0</v>
      </c>
    </row>
    <row r="43" spans="1:14" x14ac:dyDescent="0.35">
      <c r="A43" s="199"/>
      <c r="B43" s="12" t="s">
        <v>82</v>
      </c>
      <c r="C43" s="36">
        <v>1</v>
      </c>
      <c r="D43" s="45">
        <v>1</v>
      </c>
      <c r="E43" s="83"/>
      <c r="F43" s="108">
        <f t="shared" si="10"/>
        <v>10</v>
      </c>
      <c r="G43" s="65">
        <f t="shared" si="0"/>
        <v>1.6666666666666667</v>
      </c>
      <c r="H43" s="65">
        <f t="shared" si="1"/>
        <v>66.666666666666671</v>
      </c>
      <c r="I43" s="65">
        <f t="shared" si="2"/>
        <v>0</v>
      </c>
      <c r="J43" s="65">
        <f t="shared" si="3"/>
        <v>16.666666666666668</v>
      </c>
      <c r="K43" s="65">
        <f t="shared" si="4"/>
        <v>0</v>
      </c>
      <c r="L43" s="65">
        <f t="shared" si="5"/>
        <v>16.666666666666668</v>
      </c>
      <c r="M43" s="65">
        <f t="shared" si="6"/>
        <v>0</v>
      </c>
      <c r="N43" s="89">
        <f t="shared" si="7"/>
        <v>0</v>
      </c>
    </row>
    <row r="44" spans="1:14" x14ac:dyDescent="0.35">
      <c r="A44" s="199"/>
      <c r="B44" s="12" t="s">
        <v>83</v>
      </c>
      <c r="C44" s="36"/>
      <c r="D44" s="45"/>
      <c r="E44" s="83"/>
      <c r="F44" s="108">
        <f t="shared" si="10"/>
        <v>10</v>
      </c>
      <c r="G44" s="65">
        <f t="shared" si="0"/>
        <v>1.6666666666666667</v>
      </c>
      <c r="H44" s="65">
        <f t="shared" si="1"/>
        <v>66.666666666666671</v>
      </c>
      <c r="I44" s="65">
        <f t="shared" si="2"/>
        <v>0</v>
      </c>
      <c r="J44" s="65">
        <f t="shared" si="3"/>
        <v>16.666666666666668</v>
      </c>
      <c r="K44" s="65">
        <f t="shared" si="4"/>
        <v>0</v>
      </c>
      <c r="L44" s="65">
        <f t="shared" si="5"/>
        <v>16.666666666666668</v>
      </c>
      <c r="M44" s="65">
        <f t="shared" si="6"/>
        <v>0</v>
      </c>
      <c r="N44" s="89">
        <f t="shared" si="7"/>
        <v>0</v>
      </c>
    </row>
    <row r="45" spans="1:14" ht="15" thickBot="1" x14ac:dyDescent="0.4">
      <c r="A45" s="200"/>
      <c r="B45" s="28" t="s">
        <v>84</v>
      </c>
      <c r="C45" s="37">
        <v>1</v>
      </c>
      <c r="D45" s="46">
        <v>1</v>
      </c>
      <c r="E45" s="84"/>
      <c r="F45" s="109">
        <f>F44</f>
        <v>10</v>
      </c>
      <c r="G45" s="75">
        <f t="shared" si="0"/>
        <v>1.6666666666666667</v>
      </c>
      <c r="H45" s="75">
        <f t="shared" si="1"/>
        <v>66.666666666666671</v>
      </c>
      <c r="I45" s="75">
        <f t="shared" si="2"/>
        <v>0</v>
      </c>
      <c r="J45" s="75">
        <f t="shared" si="3"/>
        <v>16.666666666666668</v>
      </c>
      <c r="K45" s="75">
        <f t="shared" si="4"/>
        <v>0</v>
      </c>
      <c r="L45" s="75">
        <f t="shared" si="5"/>
        <v>16.666666666666668</v>
      </c>
      <c r="M45" s="75">
        <f t="shared" si="6"/>
        <v>0</v>
      </c>
      <c r="N45" s="90">
        <f t="shared" si="7"/>
        <v>0</v>
      </c>
    </row>
    <row r="46" spans="1:14" x14ac:dyDescent="0.35">
      <c r="A46" s="17"/>
      <c r="C46" s="18"/>
    </row>
    <row r="47" spans="1:14" x14ac:dyDescent="0.35">
      <c r="A47" s="15"/>
      <c r="B47" s="30" t="s">
        <v>25</v>
      </c>
      <c r="C47" s="31">
        <f>SUM(C2:C45)</f>
        <v>14</v>
      </c>
      <c r="D47" s="48">
        <f>SUM(D2:D45)</f>
        <v>14</v>
      </c>
      <c r="N47" s="60">
        <f>SUM(N2:N46)</f>
        <v>0</v>
      </c>
    </row>
    <row r="49" spans="1:7" ht="15" thickBot="1" x14ac:dyDescent="0.4">
      <c r="A49" s="13" t="s">
        <v>93</v>
      </c>
      <c r="B49" s="13"/>
      <c r="C49" s="14"/>
    </row>
    <row r="50" spans="1:7" ht="23.5" x14ac:dyDescent="0.55000000000000004">
      <c r="B50" s="173"/>
      <c r="C50" s="174"/>
      <c r="D50" s="174"/>
      <c r="E50" s="174"/>
      <c r="F50" s="174"/>
      <c r="G50" s="175"/>
    </row>
    <row r="51" spans="1:7" x14ac:dyDescent="0.35">
      <c r="B51" s="176"/>
      <c r="G51" s="177"/>
    </row>
    <row r="52" spans="1:7" x14ac:dyDescent="0.35">
      <c r="B52" s="178"/>
      <c r="G52" s="177"/>
    </row>
    <row r="53" spans="1:7" ht="15" thickBot="1" x14ac:dyDescent="0.4">
      <c r="B53" s="179"/>
      <c r="C53" s="180"/>
      <c r="D53" s="180"/>
      <c r="E53" s="180"/>
      <c r="F53" s="180"/>
      <c r="G53" s="181"/>
    </row>
    <row r="54" spans="1:7" x14ac:dyDescent="0.35">
      <c r="A54" s="13"/>
      <c r="B54" s="13"/>
    </row>
    <row r="55" spans="1:7" x14ac:dyDescent="0.35">
      <c r="A55" s="13"/>
      <c r="B55" s="13"/>
    </row>
    <row r="56" spans="1:7" x14ac:dyDescent="0.35">
      <c r="A56" s="13"/>
      <c r="B56" s="13"/>
    </row>
  </sheetData>
  <mergeCells count="12">
    <mergeCell ref="A36:A45"/>
    <mergeCell ref="A32:A35"/>
    <mergeCell ref="A17:A19"/>
    <mergeCell ref="A20:A22"/>
    <mergeCell ref="A23:A25"/>
    <mergeCell ref="A26:A28"/>
    <mergeCell ref="A29:A31"/>
    <mergeCell ref="A2:A4"/>
    <mergeCell ref="A5:A7"/>
    <mergeCell ref="A8:A10"/>
    <mergeCell ref="A11:A13"/>
    <mergeCell ref="A14:A1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6B51D-6E39-4976-B056-58E29830E0D2}">
  <dimension ref="A1:N56"/>
  <sheetViews>
    <sheetView zoomScale="70" zoomScaleNormal="70" workbookViewId="0">
      <selection activeCell="E2" sqref="E2:E45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5" max="5" width="9" bestFit="1" customWidth="1"/>
    <col min="6" max="6" width="5.54296875" bestFit="1" customWidth="1"/>
    <col min="7" max="7" width="6.6328125" bestFit="1" customWidth="1"/>
    <col min="8" max="14" width="14.453125" bestFit="1" customWidth="1"/>
  </cols>
  <sheetData>
    <row r="1" spans="1:14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79" t="s">
        <v>103</v>
      </c>
      <c r="H1" s="80" t="s">
        <v>100</v>
      </c>
      <c r="I1" s="80" t="s">
        <v>104</v>
      </c>
      <c r="J1" s="80" t="s">
        <v>101</v>
      </c>
      <c r="K1" s="80" t="s">
        <v>104</v>
      </c>
      <c r="L1" s="80" t="s">
        <v>102</v>
      </c>
      <c r="M1" s="80" t="s">
        <v>104</v>
      </c>
      <c r="N1" s="81" t="s">
        <v>25</v>
      </c>
    </row>
    <row r="2" spans="1:14" ht="14" customHeight="1" x14ac:dyDescent="0.35">
      <c r="A2" s="195" t="s">
        <v>86</v>
      </c>
      <c r="B2" s="22" t="s">
        <v>67</v>
      </c>
      <c r="C2" s="121"/>
      <c r="D2" s="44"/>
      <c r="E2" s="82"/>
      <c r="F2" s="107">
        <f>'Component Service Cost'!C28</f>
        <v>10</v>
      </c>
      <c r="G2" s="74">
        <f>F2/6</f>
        <v>1.6666666666666667</v>
      </c>
      <c r="H2" s="74">
        <f>G2*40</f>
        <v>66.666666666666671</v>
      </c>
      <c r="I2" s="74">
        <f>E2*H2</f>
        <v>0</v>
      </c>
      <c r="J2" s="74">
        <f>G2*10</f>
        <v>16.666666666666668</v>
      </c>
      <c r="K2" s="74">
        <f>(E2*1.5)*J2</f>
        <v>0</v>
      </c>
      <c r="L2" s="74">
        <f>G2*10</f>
        <v>16.666666666666668</v>
      </c>
      <c r="M2" s="74">
        <f>(E2*2)*L2</f>
        <v>0</v>
      </c>
      <c r="N2" s="88">
        <f>(I2+K2+M2)*D2</f>
        <v>0</v>
      </c>
    </row>
    <row r="3" spans="1:14" ht="15.65" customHeight="1" x14ac:dyDescent="0.35">
      <c r="A3" s="196"/>
      <c r="B3" s="23" t="s">
        <v>68</v>
      </c>
      <c r="C3" s="120"/>
      <c r="D3" s="45"/>
      <c r="E3" s="83"/>
      <c r="F3" s="108">
        <f>F2</f>
        <v>10</v>
      </c>
      <c r="G3" s="65">
        <f>F3/6</f>
        <v>1.6666666666666667</v>
      </c>
      <c r="H3" s="65">
        <f>G3*40</f>
        <v>66.666666666666671</v>
      </c>
      <c r="I3" s="65">
        <f>E3*H3</f>
        <v>0</v>
      </c>
      <c r="J3" s="65">
        <f>G3*10</f>
        <v>16.666666666666668</v>
      </c>
      <c r="K3" s="65">
        <f>(E3*1.5)*J3</f>
        <v>0</v>
      </c>
      <c r="L3" s="65">
        <f>G3*10</f>
        <v>16.666666666666668</v>
      </c>
      <c r="M3" s="65">
        <f>(E3*2)*L3</f>
        <v>0</v>
      </c>
      <c r="N3" s="89">
        <f>(I3+K3+M3)*D3</f>
        <v>0</v>
      </c>
    </row>
    <row r="4" spans="1:14" ht="14.75" customHeight="1" thickBot="1" x14ac:dyDescent="0.4">
      <c r="A4" s="197"/>
      <c r="B4" s="21" t="s">
        <v>53</v>
      </c>
      <c r="C4" s="122"/>
      <c r="D4" s="46"/>
      <c r="E4" s="84"/>
      <c r="F4" s="108">
        <f>F3</f>
        <v>10</v>
      </c>
      <c r="G4" s="75">
        <f t="shared" ref="G4:G45" si="0">F4/6</f>
        <v>1.6666666666666667</v>
      </c>
      <c r="H4" s="75">
        <f t="shared" ref="H4:H45" si="1">G4*40</f>
        <v>66.666666666666671</v>
      </c>
      <c r="I4" s="75">
        <f t="shared" ref="I4:I45" si="2">E4*H4</f>
        <v>0</v>
      </c>
      <c r="J4" s="75">
        <f t="shared" ref="J4:J45" si="3">G4*10</f>
        <v>16.666666666666668</v>
      </c>
      <c r="K4" s="75">
        <f t="shared" ref="K4:K45" si="4">(E4*1.5)*J4</f>
        <v>0</v>
      </c>
      <c r="L4" s="75">
        <f t="shared" ref="L4:L45" si="5">G4*10</f>
        <v>16.666666666666668</v>
      </c>
      <c r="M4" s="75">
        <f t="shared" ref="M4:M45" si="6">(E4*2)*L4</f>
        <v>0</v>
      </c>
      <c r="N4" s="90">
        <f t="shared" ref="N4:N45" si="7">(I4+K4+M4)*D4</f>
        <v>0</v>
      </c>
    </row>
    <row r="5" spans="1:14" x14ac:dyDescent="0.35">
      <c r="A5" s="207" t="s">
        <v>69</v>
      </c>
      <c r="B5" s="22" t="s">
        <v>67</v>
      </c>
      <c r="C5" s="121"/>
      <c r="D5" s="44"/>
      <c r="E5" s="82"/>
      <c r="F5" s="113">
        <f>F2</f>
        <v>10</v>
      </c>
      <c r="G5" s="74">
        <f t="shared" si="0"/>
        <v>1.6666666666666667</v>
      </c>
      <c r="H5" s="74">
        <f t="shared" si="1"/>
        <v>66.666666666666671</v>
      </c>
      <c r="I5" s="74">
        <f t="shared" si="2"/>
        <v>0</v>
      </c>
      <c r="J5" s="74">
        <f t="shared" si="3"/>
        <v>16.666666666666668</v>
      </c>
      <c r="K5" s="74">
        <f t="shared" si="4"/>
        <v>0</v>
      </c>
      <c r="L5" s="74">
        <f t="shared" si="5"/>
        <v>16.666666666666668</v>
      </c>
      <c r="M5" s="74">
        <f t="shared" si="6"/>
        <v>0</v>
      </c>
      <c r="N5" s="88">
        <f t="shared" si="7"/>
        <v>0</v>
      </c>
    </row>
    <row r="6" spans="1:14" x14ac:dyDescent="0.35">
      <c r="A6" s="196"/>
      <c r="B6" s="23" t="s">
        <v>68</v>
      </c>
      <c r="C6" s="41">
        <v>1</v>
      </c>
      <c r="D6" s="45">
        <v>1</v>
      </c>
      <c r="E6" s="83"/>
      <c r="F6" s="114">
        <f t="shared" ref="F6:F7" si="8">F3</f>
        <v>10</v>
      </c>
      <c r="G6" s="65">
        <f t="shared" si="0"/>
        <v>1.6666666666666667</v>
      </c>
      <c r="H6" s="65">
        <f t="shared" si="1"/>
        <v>66.666666666666671</v>
      </c>
      <c r="I6" s="65">
        <f t="shared" si="2"/>
        <v>0</v>
      </c>
      <c r="J6" s="65">
        <f t="shared" si="3"/>
        <v>16.666666666666668</v>
      </c>
      <c r="K6" s="65">
        <f t="shared" si="4"/>
        <v>0</v>
      </c>
      <c r="L6" s="65">
        <f t="shared" si="5"/>
        <v>16.666666666666668</v>
      </c>
      <c r="M6" s="65">
        <f t="shared" si="6"/>
        <v>0</v>
      </c>
      <c r="N6" s="89">
        <f t="shared" si="7"/>
        <v>0</v>
      </c>
    </row>
    <row r="7" spans="1:14" ht="15" thickBot="1" x14ac:dyDescent="0.4">
      <c r="A7" s="197"/>
      <c r="B7" s="21" t="s">
        <v>53</v>
      </c>
      <c r="C7" s="122"/>
      <c r="D7" s="46"/>
      <c r="E7" s="84"/>
      <c r="F7" s="110">
        <f t="shared" si="8"/>
        <v>10</v>
      </c>
      <c r="G7" s="75">
        <f t="shared" si="0"/>
        <v>1.6666666666666667</v>
      </c>
      <c r="H7" s="75">
        <f t="shared" si="1"/>
        <v>66.666666666666671</v>
      </c>
      <c r="I7" s="75">
        <f t="shared" si="2"/>
        <v>0</v>
      </c>
      <c r="J7" s="75">
        <f t="shared" si="3"/>
        <v>16.666666666666668</v>
      </c>
      <c r="K7" s="75">
        <f t="shared" si="4"/>
        <v>0</v>
      </c>
      <c r="L7" s="75">
        <f t="shared" si="5"/>
        <v>16.666666666666668</v>
      </c>
      <c r="M7" s="75">
        <f t="shared" si="6"/>
        <v>0</v>
      </c>
      <c r="N7" s="90">
        <f t="shared" si="7"/>
        <v>0</v>
      </c>
    </row>
    <row r="8" spans="1:14" x14ac:dyDescent="0.35">
      <c r="A8" s="207" t="s">
        <v>85</v>
      </c>
      <c r="B8" s="22" t="s">
        <v>67</v>
      </c>
      <c r="C8" s="35">
        <v>1</v>
      </c>
      <c r="D8" s="44">
        <v>1</v>
      </c>
      <c r="E8" s="82"/>
      <c r="F8" s="107">
        <f>F5</f>
        <v>10</v>
      </c>
      <c r="G8" s="74">
        <f t="shared" si="0"/>
        <v>1.6666666666666667</v>
      </c>
      <c r="H8" s="74">
        <f t="shared" si="1"/>
        <v>66.666666666666671</v>
      </c>
      <c r="I8" s="74">
        <f t="shared" si="2"/>
        <v>0</v>
      </c>
      <c r="J8" s="74">
        <f t="shared" si="3"/>
        <v>16.666666666666668</v>
      </c>
      <c r="K8" s="74">
        <f t="shared" si="4"/>
        <v>0</v>
      </c>
      <c r="L8" s="74">
        <f t="shared" si="5"/>
        <v>16.666666666666668</v>
      </c>
      <c r="M8" s="74">
        <f t="shared" si="6"/>
        <v>0</v>
      </c>
      <c r="N8" s="88">
        <f t="shared" si="7"/>
        <v>0</v>
      </c>
    </row>
    <row r="9" spans="1:14" x14ac:dyDescent="0.35">
      <c r="A9" s="196"/>
      <c r="B9" s="23" t="s">
        <v>68</v>
      </c>
      <c r="C9" s="36">
        <v>3</v>
      </c>
      <c r="D9" s="45">
        <v>3</v>
      </c>
      <c r="E9" s="83"/>
      <c r="F9" s="108">
        <f>F6</f>
        <v>10</v>
      </c>
      <c r="G9" s="65">
        <f t="shared" si="0"/>
        <v>1.6666666666666667</v>
      </c>
      <c r="H9" s="65">
        <f t="shared" si="1"/>
        <v>66.666666666666671</v>
      </c>
      <c r="I9" s="65">
        <f t="shared" si="2"/>
        <v>0</v>
      </c>
      <c r="J9" s="65">
        <f t="shared" si="3"/>
        <v>16.666666666666668</v>
      </c>
      <c r="K9" s="65">
        <f t="shared" si="4"/>
        <v>0</v>
      </c>
      <c r="L9" s="65">
        <f t="shared" si="5"/>
        <v>16.666666666666668</v>
      </c>
      <c r="M9" s="65">
        <f t="shared" si="6"/>
        <v>0</v>
      </c>
      <c r="N9" s="89">
        <f t="shared" si="7"/>
        <v>0</v>
      </c>
    </row>
    <row r="10" spans="1:14" ht="15" thickBot="1" x14ac:dyDescent="0.4">
      <c r="A10" s="197"/>
      <c r="B10" s="21" t="s">
        <v>53</v>
      </c>
      <c r="C10" s="37">
        <v>2</v>
      </c>
      <c r="D10" s="46">
        <v>2</v>
      </c>
      <c r="E10" s="84"/>
      <c r="F10" s="109">
        <f>F7</f>
        <v>10</v>
      </c>
      <c r="G10" s="75">
        <f t="shared" si="0"/>
        <v>1.6666666666666667</v>
      </c>
      <c r="H10" s="75">
        <f t="shared" si="1"/>
        <v>66.666666666666671</v>
      </c>
      <c r="I10" s="75">
        <f t="shared" si="2"/>
        <v>0</v>
      </c>
      <c r="J10" s="75">
        <f t="shared" si="3"/>
        <v>16.666666666666668</v>
      </c>
      <c r="K10" s="75">
        <f t="shared" si="4"/>
        <v>0</v>
      </c>
      <c r="L10" s="75">
        <f t="shared" si="5"/>
        <v>16.666666666666668</v>
      </c>
      <c r="M10" s="75">
        <f t="shared" si="6"/>
        <v>0</v>
      </c>
      <c r="N10" s="90">
        <f t="shared" si="7"/>
        <v>0</v>
      </c>
    </row>
    <row r="11" spans="1:14" x14ac:dyDescent="0.35">
      <c r="A11" s="195" t="s">
        <v>75</v>
      </c>
      <c r="B11" s="22" t="s">
        <v>67</v>
      </c>
      <c r="C11" s="121"/>
      <c r="D11" s="44"/>
      <c r="E11" s="82"/>
      <c r="F11" s="111">
        <f t="shared" ref="F11:F30" si="9">F8</f>
        <v>10</v>
      </c>
      <c r="G11" s="74">
        <f t="shared" si="0"/>
        <v>1.6666666666666667</v>
      </c>
      <c r="H11" s="74">
        <f t="shared" si="1"/>
        <v>66.666666666666671</v>
      </c>
      <c r="I11" s="74">
        <f t="shared" si="2"/>
        <v>0</v>
      </c>
      <c r="J11" s="74">
        <f t="shared" si="3"/>
        <v>16.666666666666668</v>
      </c>
      <c r="K11" s="74">
        <f t="shared" si="4"/>
        <v>0</v>
      </c>
      <c r="L11" s="74">
        <f t="shared" si="5"/>
        <v>16.666666666666668</v>
      </c>
      <c r="M11" s="74">
        <f t="shared" si="6"/>
        <v>0</v>
      </c>
      <c r="N11" s="88">
        <f t="shared" si="7"/>
        <v>0</v>
      </c>
    </row>
    <row r="12" spans="1:14" x14ac:dyDescent="0.35">
      <c r="A12" s="196"/>
      <c r="B12" s="23" t="s">
        <v>68</v>
      </c>
      <c r="C12" s="120"/>
      <c r="D12" s="45"/>
      <c r="E12" s="83"/>
      <c r="F12" s="114">
        <f t="shared" si="9"/>
        <v>10</v>
      </c>
      <c r="G12" s="65">
        <f t="shared" si="0"/>
        <v>1.6666666666666667</v>
      </c>
      <c r="H12" s="65">
        <f t="shared" si="1"/>
        <v>66.666666666666671</v>
      </c>
      <c r="I12" s="65">
        <f t="shared" si="2"/>
        <v>0</v>
      </c>
      <c r="J12" s="65">
        <f t="shared" si="3"/>
        <v>16.666666666666668</v>
      </c>
      <c r="K12" s="65">
        <f t="shared" si="4"/>
        <v>0</v>
      </c>
      <c r="L12" s="65">
        <f t="shared" si="5"/>
        <v>16.666666666666668</v>
      </c>
      <c r="M12" s="65">
        <f t="shared" si="6"/>
        <v>0</v>
      </c>
      <c r="N12" s="89">
        <f t="shared" si="7"/>
        <v>0</v>
      </c>
    </row>
    <row r="13" spans="1:14" ht="15" thickBot="1" x14ac:dyDescent="0.4">
      <c r="A13" s="197"/>
      <c r="B13" s="21" t="s">
        <v>53</v>
      </c>
      <c r="C13" s="122"/>
      <c r="D13" s="46"/>
      <c r="E13" s="84"/>
      <c r="F13" s="115">
        <f t="shared" si="9"/>
        <v>10</v>
      </c>
      <c r="G13" s="75">
        <f t="shared" si="0"/>
        <v>1.6666666666666667</v>
      </c>
      <c r="H13" s="75">
        <f t="shared" si="1"/>
        <v>66.666666666666671</v>
      </c>
      <c r="I13" s="75">
        <f t="shared" si="2"/>
        <v>0</v>
      </c>
      <c r="J13" s="75">
        <f t="shared" si="3"/>
        <v>16.666666666666668</v>
      </c>
      <c r="K13" s="75">
        <f t="shared" si="4"/>
        <v>0</v>
      </c>
      <c r="L13" s="75">
        <f t="shared" si="5"/>
        <v>16.666666666666668</v>
      </c>
      <c r="M13" s="75">
        <f t="shared" si="6"/>
        <v>0</v>
      </c>
      <c r="N13" s="90">
        <f t="shared" si="7"/>
        <v>0</v>
      </c>
    </row>
    <row r="14" spans="1:14" x14ac:dyDescent="0.35">
      <c r="A14" s="195" t="s">
        <v>74</v>
      </c>
      <c r="B14" s="22" t="s">
        <v>67</v>
      </c>
      <c r="C14" s="121"/>
      <c r="D14" s="44"/>
      <c r="E14" s="82"/>
      <c r="F14" s="111">
        <f t="shared" si="9"/>
        <v>10</v>
      </c>
      <c r="G14" s="74">
        <f t="shared" si="0"/>
        <v>1.6666666666666667</v>
      </c>
      <c r="H14" s="74">
        <f t="shared" si="1"/>
        <v>66.666666666666671</v>
      </c>
      <c r="I14" s="74">
        <f t="shared" si="2"/>
        <v>0</v>
      </c>
      <c r="J14" s="74">
        <f t="shared" si="3"/>
        <v>16.666666666666668</v>
      </c>
      <c r="K14" s="74">
        <f t="shared" si="4"/>
        <v>0</v>
      </c>
      <c r="L14" s="74">
        <f t="shared" si="5"/>
        <v>16.666666666666668</v>
      </c>
      <c r="M14" s="74">
        <f t="shared" si="6"/>
        <v>0</v>
      </c>
      <c r="N14" s="88">
        <f t="shared" si="7"/>
        <v>0</v>
      </c>
    </row>
    <row r="15" spans="1:14" x14ac:dyDescent="0.35">
      <c r="A15" s="196"/>
      <c r="B15" s="23" t="s">
        <v>68</v>
      </c>
      <c r="C15" s="120"/>
      <c r="D15" s="45"/>
      <c r="E15" s="83"/>
      <c r="F15" s="114">
        <f t="shared" si="9"/>
        <v>10</v>
      </c>
      <c r="G15" s="65">
        <f t="shared" si="0"/>
        <v>1.6666666666666667</v>
      </c>
      <c r="H15" s="65">
        <f t="shared" si="1"/>
        <v>66.666666666666671</v>
      </c>
      <c r="I15" s="65">
        <f t="shared" si="2"/>
        <v>0</v>
      </c>
      <c r="J15" s="65">
        <f t="shared" si="3"/>
        <v>16.666666666666668</v>
      </c>
      <c r="K15" s="65">
        <f t="shared" si="4"/>
        <v>0</v>
      </c>
      <c r="L15" s="65">
        <f t="shared" si="5"/>
        <v>16.666666666666668</v>
      </c>
      <c r="M15" s="65">
        <f t="shared" si="6"/>
        <v>0</v>
      </c>
      <c r="N15" s="89">
        <f t="shared" si="7"/>
        <v>0</v>
      </c>
    </row>
    <row r="16" spans="1:14" ht="15" thickBot="1" x14ac:dyDescent="0.4">
      <c r="A16" s="197"/>
      <c r="B16" s="21" t="s">
        <v>53</v>
      </c>
      <c r="C16" s="122"/>
      <c r="D16" s="46"/>
      <c r="E16" s="84"/>
      <c r="F16" s="115">
        <f t="shared" si="9"/>
        <v>10</v>
      </c>
      <c r="G16" s="75">
        <f t="shared" si="0"/>
        <v>1.6666666666666667</v>
      </c>
      <c r="H16" s="75">
        <f t="shared" si="1"/>
        <v>66.666666666666671</v>
      </c>
      <c r="I16" s="75">
        <f t="shared" si="2"/>
        <v>0</v>
      </c>
      <c r="J16" s="75">
        <f t="shared" si="3"/>
        <v>16.666666666666668</v>
      </c>
      <c r="K16" s="75">
        <f t="shared" si="4"/>
        <v>0</v>
      </c>
      <c r="L16" s="75">
        <f t="shared" si="5"/>
        <v>16.666666666666668</v>
      </c>
      <c r="M16" s="75">
        <f t="shared" si="6"/>
        <v>0</v>
      </c>
      <c r="N16" s="90">
        <f t="shared" si="7"/>
        <v>0</v>
      </c>
    </row>
    <row r="17" spans="1:14" x14ac:dyDescent="0.35">
      <c r="A17" s="195" t="s">
        <v>72</v>
      </c>
      <c r="B17" s="22" t="s">
        <v>67</v>
      </c>
      <c r="C17" s="121"/>
      <c r="D17" s="44"/>
      <c r="E17" s="82"/>
      <c r="F17" s="111">
        <f t="shared" si="9"/>
        <v>10</v>
      </c>
      <c r="G17" s="74">
        <f t="shared" si="0"/>
        <v>1.6666666666666667</v>
      </c>
      <c r="H17" s="74">
        <f t="shared" si="1"/>
        <v>66.666666666666671</v>
      </c>
      <c r="I17" s="74">
        <f t="shared" si="2"/>
        <v>0</v>
      </c>
      <c r="J17" s="74">
        <f t="shared" si="3"/>
        <v>16.666666666666668</v>
      </c>
      <c r="K17" s="74">
        <f t="shared" si="4"/>
        <v>0</v>
      </c>
      <c r="L17" s="74">
        <f t="shared" si="5"/>
        <v>16.666666666666668</v>
      </c>
      <c r="M17" s="74">
        <f t="shared" si="6"/>
        <v>0</v>
      </c>
      <c r="N17" s="88">
        <f t="shared" si="7"/>
        <v>0</v>
      </c>
    </row>
    <row r="18" spans="1:14" x14ac:dyDescent="0.35">
      <c r="A18" s="196"/>
      <c r="B18" s="23" t="s">
        <v>68</v>
      </c>
      <c r="C18" s="120"/>
      <c r="D18" s="45"/>
      <c r="E18" s="83"/>
      <c r="F18" s="114">
        <f t="shared" si="9"/>
        <v>10</v>
      </c>
      <c r="G18" s="65">
        <f t="shared" si="0"/>
        <v>1.6666666666666667</v>
      </c>
      <c r="H18" s="65">
        <f t="shared" si="1"/>
        <v>66.666666666666671</v>
      </c>
      <c r="I18" s="65">
        <f t="shared" si="2"/>
        <v>0</v>
      </c>
      <c r="J18" s="65">
        <f t="shared" si="3"/>
        <v>16.666666666666668</v>
      </c>
      <c r="K18" s="65">
        <f t="shared" si="4"/>
        <v>0</v>
      </c>
      <c r="L18" s="65">
        <f t="shared" si="5"/>
        <v>16.666666666666668</v>
      </c>
      <c r="M18" s="65">
        <f t="shared" si="6"/>
        <v>0</v>
      </c>
      <c r="N18" s="89">
        <f t="shared" si="7"/>
        <v>0</v>
      </c>
    </row>
    <row r="19" spans="1:14" ht="15" thickBot="1" x14ac:dyDescent="0.4">
      <c r="A19" s="197"/>
      <c r="B19" s="21" t="s">
        <v>53</v>
      </c>
      <c r="C19" s="122"/>
      <c r="D19" s="46"/>
      <c r="E19" s="84"/>
      <c r="F19" s="115">
        <f t="shared" si="9"/>
        <v>10</v>
      </c>
      <c r="G19" s="75">
        <f t="shared" si="0"/>
        <v>1.6666666666666667</v>
      </c>
      <c r="H19" s="75">
        <f t="shared" si="1"/>
        <v>66.666666666666671</v>
      </c>
      <c r="I19" s="75">
        <f t="shared" si="2"/>
        <v>0</v>
      </c>
      <c r="J19" s="75">
        <f t="shared" si="3"/>
        <v>16.666666666666668</v>
      </c>
      <c r="K19" s="75">
        <f t="shared" si="4"/>
        <v>0</v>
      </c>
      <c r="L19" s="75">
        <f t="shared" si="5"/>
        <v>16.666666666666668</v>
      </c>
      <c r="M19" s="75">
        <f t="shared" si="6"/>
        <v>0</v>
      </c>
      <c r="N19" s="90">
        <f t="shared" si="7"/>
        <v>0</v>
      </c>
    </row>
    <row r="20" spans="1:14" x14ac:dyDescent="0.35">
      <c r="A20" s="204" t="s">
        <v>73</v>
      </c>
      <c r="B20" s="22" t="s">
        <v>67</v>
      </c>
      <c r="C20" s="121"/>
      <c r="D20" s="44"/>
      <c r="E20" s="82"/>
      <c r="F20" s="111">
        <f t="shared" si="9"/>
        <v>10</v>
      </c>
      <c r="G20" s="74">
        <f t="shared" si="0"/>
        <v>1.6666666666666667</v>
      </c>
      <c r="H20" s="74">
        <f t="shared" si="1"/>
        <v>66.666666666666671</v>
      </c>
      <c r="I20" s="74">
        <f t="shared" si="2"/>
        <v>0</v>
      </c>
      <c r="J20" s="74">
        <f t="shared" si="3"/>
        <v>16.666666666666668</v>
      </c>
      <c r="K20" s="74">
        <f t="shared" si="4"/>
        <v>0</v>
      </c>
      <c r="L20" s="74">
        <f t="shared" si="5"/>
        <v>16.666666666666668</v>
      </c>
      <c r="M20" s="74">
        <f t="shared" si="6"/>
        <v>0</v>
      </c>
      <c r="N20" s="88">
        <f t="shared" si="7"/>
        <v>0</v>
      </c>
    </row>
    <row r="21" spans="1:14" x14ac:dyDescent="0.35">
      <c r="A21" s="205"/>
      <c r="B21" s="23" t="s">
        <v>68</v>
      </c>
      <c r="C21" s="120"/>
      <c r="D21" s="45"/>
      <c r="E21" s="83"/>
      <c r="F21" s="114">
        <f t="shared" si="9"/>
        <v>10</v>
      </c>
      <c r="G21" s="65">
        <f t="shared" si="0"/>
        <v>1.6666666666666667</v>
      </c>
      <c r="H21" s="65">
        <f t="shared" si="1"/>
        <v>66.666666666666671</v>
      </c>
      <c r="I21" s="65">
        <f t="shared" si="2"/>
        <v>0</v>
      </c>
      <c r="J21" s="65">
        <f t="shared" si="3"/>
        <v>16.666666666666668</v>
      </c>
      <c r="K21" s="65">
        <f t="shared" si="4"/>
        <v>0</v>
      </c>
      <c r="L21" s="65">
        <f t="shared" si="5"/>
        <v>16.666666666666668</v>
      </c>
      <c r="M21" s="65">
        <f t="shared" si="6"/>
        <v>0</v>
      </c>
      <c r="N21" s="89">
        <f t="shared" si="7"/>
        <v>0</v>
      </c>
    </row>
    <row r="22" spans="1:14" ht="15" thickBot="1" x14ac:dyDescent="0.4">
      <c r="A22" s="206"/>
      <c r="B22" s="21" t="s">
        <v>53</v>
      </c>
      <c r="C22" s="122"/>
      <c r="D22" s="46"/>
      <c r="E22" s="84"/>
      <c r="F22" s="115">
        <f t="shared" si="9"/>
        <v>10</v>
      </c>
      <c r="G22" s="75">
        <f t="shared" si="0"/>
        <v>1.6666666666666667</v>
      </c>
      <c r="H22" s="75">
        <f t="shared" si="1"/>
        <v>66.666666666666671</v>
      </c>
      <c r="I22" s="75">
        <f t="shared" si="2"/>
        <v>0</v>
      </c>
      <c r="J22" s="75">
        <f t="shared" si="3"/>
        <v>16.666666666666668</v>
      </c>
      <c r="K22" s="75">
        <f t="shared" si="4"/>
        <v>0</v>
      </c>
      <c r="L22" s="75">
        <f t="shared" si="5"/>
        <v>16.666666666666668</v>
      </c>
      <c r="M22" s="75">
        <f t="shared" si="6"/>
        <v>0</v>
      </c>
      <c r="N22" s="90">
        <f t="shared" si="7"/>
        <v>0</v>
      </c>
    </row>
    <row r="23" spans="1:14" x14ac:dyDescent="0.35">
      <c r="A23" s="204" t="s">
        <v>70</v>
      </c>
      <c r="B23" s="22" t="s">
        <v>71</v>
      </c>
      <c r="C23" s="121"/>
      <c r="D23" s="44"/>
      <c r="E23" s="85"/>
      <c r="F23" s="111">
        <f t="shared" si="9"/>
        <v>10</v>
      </c>
      <c r="G23" s="68">
        <f t="shared" si="0"/>
        <v>1.6666666666666667</v>
      </c>
      <c r="H23" s="68">
        <f t="shared" si="1"/>
        <v>66.666666666666671</v>
      </c>
      <c r="I23" s="68">
        <f t="shared" si="2"/>
        <v>0</v>
      </c>
      <c r="J23" s="68">
        <f t="shared" si="3"/>
        <v>16.666666666666668</v>
      </c>
      <c r="K23" s="68">
        <f t="shared" si="4"/>
        <v>0</v>
      </c>
      <c r="L23" s="68">
        <f t="shared" si="5"/>
        <v>16.666666666666668</v>
      </c>
      <c r="M23" s="68">
        <f t="shared" si="6"/>
        <v>0</v>
      </c>
      <c r="N23" s="68">
        <f t="shared" si="7"/>
        <v>0</v>
      </c>
    </row>
    <row r="24" spans="1:14" x14ac:dyDescent="0.35">
      <c r="A24" s="205"/>
      <c r="B24" s="119"/>
      <c r="C24" s="120"/>
      <c r="D24" s="45"/>
      <c r="E24" s="83"/>
      <c r="F24" s="114">
        <f t="shared" si="9"/>
        <v>10</v>
      </c>
      <c r="G24" s="65">
        <f t="shared" si="0"/>
        <v>1.6666666666666667</v>
      </c>
      <c r="H24" s="65">
        <f t="shared" si="1"/>
        <v>66.666666666666671</v>
      </c>
      <c r="I24" s="65">
        <f t="shared" si="2"/>
        <v>0</v>
      </c>
      <c r="J24" s="65">
        <f t="shared" si="3"/>
        <v>16.666666666666668</v>
      </c>
      <c r="K24" s="65">
        <f t="shared" si="4"/>
        <v>0</v>
      </c>
      <c r="L24" s="65">
        <f t="shared" si="5"/>
        <v>16.666666666666668</v>
      </c>
      <c r="M24" s="65">
        <f t="shared" si="6"/>
        <v>0</v>
      </c>
      <c r="N24" s="65">
        <f t="shared" si="7"/>
        <v>0</v>
      </c>
    </row>
    <row r="25" spans="1:14" ht="15" thickBot="1" x14ac:dyDescent="0.4">
      <c r="A25" s="206"/>
      <c r="B25" s="21" t="s">
        <v>53</v>
      </c>
      <c r="C25" s="122"/>
      <c r="D25" s="46"/>
      <c r="E25" s="86"/>
      <c r="F25" s="115">
        <f t="shared" si="9"/>
        <v>10</v>
      </c>
      <c r="G25" s="77">
        <f t="shared" si="0"/>
        <v>1.6666666666666667</v>
      </c>
      <c r="H25" s="77">
        <f t="shared" si="1"/>
        <v>66.666666666666671</v>
      </c>
      <c r="I25" s="77">
        <f t="shared" si="2"/>
        <v>0</v>
      </c>
      <c r="J25" s="77">
        <f t="shared" si="3"/>
        <v>16.666666666666668</v>
      </c>
      <c r="K25" s="77">
        <f t="shared" si="4"/>
        <v>0</v>
      </c>
      <c r="L25" s="77">
        <f t="shared" si="5"/>
        <v>16.666666666666668</v>
      </c>
      <c r="M25" s="77">
        <f t="shared" si="6"/>
        <v>0</v>
      </c>
      <c r="N25" s="77">
        <f t="shared" si="7"/>
        <v>0</v>
      </c>
    </row>
    <row r="26" spans="1:14" x14ac:dyDescent="0.35">
      <c r="A26" s="195" t="s">
        <v>87</v>
      </c>
      <c r="B26" s="22" t="s">
        <v>67</v>
      </c>
      <c r="C26" s="121"/>
      <c r="D26" s="44"/>
      <c r="E26" s="82"/>
      <c r="F26" s="111">
        <f t="shared" si="9"/>
        <v>10</v>
      </c>
      <c r="G26" s="74">
        <f t="shared" si="0"/>
        <v>1.6666666666666667</v>
      </c>
      <c r="H26" s="74">
        <f t="shared" si="1"/>
        <v>66.666666666666671</v>
      </c>
      <c r="I26" s="74">
        <f t="shared" si="2"/>
        <v>0</v>
      </c>
      <c r="J26" s="74">
        <f t="shared" si="3"/>
        <v>16.666666666666668</v>
      </c>
      <c r="K26" s="74">
        <f t="shared" si="4"/>
        <v>0</v>
      </c>
      <c r="L26" s="74">
        <f t="shared" si="5"/>
        <v>16.666666666666668</v>
      </c>
      <c r="M26" s="74">
        <f t="shared" si="6"/>
        <v>0</v>
      </c>
      <c r="N26" s="88">
        <f t="shared" si="7"/>
        <v>0</v>
      </c>
    </row>
    <row r="27" spans="1:14" x14ac:dyDescent="0.35">
      <c r="A27" s="196"/>
      <c r="B27" s="23" t="s">
        <v>68</v>
      </c>
      <c r="C27" s="120"/>
      <c r="D27" s="45"/>
      <c r="E27" s="83"/>
      <c r="F27" s="114">
        <f t="shared" si="9"/>
        <v>10</v>
      </c>
      <c r="G27" s="65">
        <f t="shared" si="0"/>
        <v>1.6666666666666667</v>
      </c>
      <c r="H27" s="65">
        <f t="shared" si="1"/>
        <v>66.666666666666671</v>
      </c>
      <c r="I27" s="65">
        <f t="shared" si="2"/>
        <v>0</v>
      </c>
      <c r="J27" s="65">
        <f t="shared" si="3"/>
        <v>16.666666666666668</v>
      </c>
      <c r="K27" s="65">
        <f t="shared" si="4"/>
        <v>0</v>
      </c>
      <c r="L27" s="65">
        <f t="shared" si="5"/>
        <v>16.666666666666668</v>
      </c>
      <c r="M27" s="65">
        <f t="shared" si="6"/>
        <v>0</v>
      </c>
      <c r="N27" s="89">
        <f t="shared" si="7"/>
        <v>0</v>
      </c>
    </row>
    <row r="28" spans="1:14" ht="15" thickBot="1" x14ac:dyDescent="0.4">
      <c r="A28" s="208"/>
      <c r="B28" s="21" t="s">
        <v>53</v>
      </c>
      <c r="C28" s="122"/>
      <c r="D28" s="47"/>
      <c r="E28" s="84"/>
      <c r="F28" s="115">
        <f t="shared" si="9"/>
        <v>10</v>
      </c>
      <c r="G28" s="75">
        <f t="shared" si="0"/>
        <v>1.6666666666666667</v>
      </c>
      <c r="H28" s="75">
        <f t="shared" si="1"/>
        <v>66.666666666666671</v>
      </c>
      <c r="I28" s="75">
        <f t="shared" si="2"/>
        <v>0</v>
      </c>
      <c r="J28" s="75">
        <f t="shared" si="3"/>
        <v>16.666666666666668</v>
      </c>
      <c r="K28" s="75">
        <f t="shared" si="4"/>
        <v>0</v>
      </c>
      <c r="L28" s="75">
        <f t="shared" si="5"/>
        <v>16.666666666666668</v>
      </c>
      <c r="M28" s="75">
        <f t="shared" si="6"/>
        <v>0</v>
      </c>
      <c r="N28" s="90">
        <f t="shared" si="7"/>
        <v>0</v>
      </c>
    </row>
    <row r="29" spans="1:14" x14ac:dyDescent="0.35">
      <c r="A29" s="195" t="s">
        <v>74</v>
      </c>
      <c r="B29" s="19" t="s">
        <v>67</v>
      </c>
      <c r="C29" s="121"/>
      <c r="D29" s="44"/>
      <c r="E29" s="82"/>
      <c r="F29" s="111">
        <f t="shared" si="9"/>
        <v>10</v>
      </c>
      <c r="G29" s="74">
        <f t="shared" si="0"/>
        <v>1.6666666666666667</v>
      </c>
      <c r="H29" s="74">
        <f t="shared" si="1"/>
        <v>66.666666666666671</v>
      </c>
      <c r="I29" s="74">
        <f t="shared" si="2"/>
        <v>0</v>
      </c>
      <c r="J29" s="74">
        <f t="shared" si="3"/>
        <v>16.666666666666668</v>
      </c>
      <c r="K29" s="74">
        <f t="shared" si="4"/>
        <v>0</v>
      </c>
      <c r="L29" s="74">
        <f t="shared" si="5"/>
        <v>16.666666666666668</v>
      </c>
      <c r="M29" s="74">
        <f t="shared" si="6"/>
        <v>0</v>
      </c>
      <c r="N29" s="88">
        <f t="shared" si="7"/>
        <v>0</v>
      </c>
    </row>
    <row r="30" spans="1:14" x14ac:dyDescent="0.35">
      <c r="A30" s="196"/>
      <c r="B30" s="20" t="s">
        <v>68</v>
      </c>
      <c r="C30" s="120"/>
      <c r="D30" s="45"/>
      <c r="E30" s="83"/>
      <c r="F30" s="114">
        <f t="shared" si="9"/>
        <v>10</v>
      </c>
      <c r="G30" s="65">
        <f t="shared" si="0"/>
        <v>1.6666666666666667</v>
      </c>
      <c r="H30" s="65">
        <f t="shared" si="1"/>
        <v>66.666666666666671</v>
      </c>
      <c r="I30" s="65">
        <f t="shared" si="2"/>
        <v>0</v>
      </c>
      <c r="J30" s="65">
        <f t="shared" si="3"/>
        <v>16.666666666666668</v>
      </c>
      <c r="K30" s="65">
        <f t="shared" si="4"/>
        <v>0</v>
      </c>
      <c r="L30" s="65">
        <f t="shared" si="5"/>
        <v>16.666666666666668</v>
      </c>
      <c r="M30" s="65">
        <f t="shared" si="6"/>
        <v>0</v>
      </c>
      <c r="N30" s="89">
        <f t="shared" si="7"/>
        <v>0</v>
      </c>
    </row>
    <row r="31" spans="1:14" ht="15" thickBot="1" x14ac:dyDescent="0.4">
      <c r="A31" s="197"/>
      <c r="B31" s="26" t="s">
        <v>53</v>
      </c>
      <c r="C31" s="122"/>
      <c r="D31" s="46"/>
      <c r="E31" s="84"/>
      <c r="F31" s="115">
        <f>F28</f>
        <v>10</v>
      </c>
      <c r="G31" s="75">
        <f t="shared" si="0"/>
        <v>1.6666666666666667</v>
      </c>
      <c r="H31" s="75">
        <f t="shared" si="1"/>
        <v>66.666666666666671</v>
      </c>
      <c r="I31" s="75">
        <f t="shared" si="2"/>
        <v>0</v>
      </c>
      <c r="J31" s="75">
        <f t="shared" si="3"/>
        <v>16.666666666666668</v>
      </c>
      <c r="K31" s="75">
        <f t="shared" si="4"/>
        <v>0</v>
      </c>
      <c r="L31" s="75">
        <f t="shared" si="5"/>
        <v>16.666666666666668</v>
      </c>
      <c r="M31" s="75">
        <f t="shared" si="6"/>
        <v>0</v>
      </c>
      <c r="N31" s="90">
        <f t="shared" si="7"/>
        <v>0</v>
      </c>
    </row>
    <row r="32" spans="1:14" ht="15" customHeight="1" x14ac:dyDescent="0.35">
      <c r="A32" s="201" t="s">
        <v>105</v>
      </c>
      <c r="B32" s="98" t="s">
        <v>107</v>
      </c>
      <c r="C32" s="123"/>
      <c r="D32" s="99"/>
      <c r="E32" s="94"/>
      <c r="F32" s="113">
        <f>F31</f>
        <v>10</v>
      </c>
      <c r="G32" s="74">
        <f t="shared" si="0"/>
        <v>1.6666666666666667</v>
      </c>
      <c r="H32" s="74">
        <f t="shared" si="1"/>
        <v>66.666666666666671</v>
      </c>
      <c r="I32" s="74">
        <f t="shared" si="2"/>
        <v>0</v>
      </c>
      <c r="J32" s="74">
        <f t="shared" si="3"/>
        <v>16.666666666666668</v>
      </c>
      <c r="K32" s="74">
        <f t="shared" si="4"/>
        <v>0</v>
      </c>
      <c r="L32" s="74">
        <f t="shared" si="5"/>
        <v>16.666666666666668</v>
      </c>
      <c r="M32" s="74">
        <f t="shared" si="6"/>
        <v>0</v>
      </c>
      <c r="N32" s="118">
        <f t="shared" si="7"/>
        <v>0</v>
      </c>
    </row>
    <row r="33" spans="1:14" x14ac:dyDescent="0.35">
      <c r="A33" s="202"/>
      <c r="B33" s="100" t="s">
        <v>108</v>
      </c>
      <c r="C33" s="124"/>
      <c r="D33" s="101"/>
      <c r="E33" s="95"/>
      <c r="F33" s="114">
        <f>F32</f>
        <v>10</v>
      </c>
      <c r="G33" s="65">
        <f t="shared" si="0"/>
        <v>1.6666666666666667</v>
      </c>
      <c r="H33" s="65">
        <f t="shared" si="1"/>
        <v>66.666666666666671</v>
      </c>
      <c r="I33" s="65">
        <f t="shared" si="2"/>
        <v>0</v>
      </c>
      <c r="J33" s="65">
        <f t="shared" si="3"/>
        <v>16.666666666666668</v>
      </c>
      <c r="K33" s="65">
        <f t="shared" si="4"/>
        <v>0</v>
      </c>
      <c r="L33" s="65">
        <f t="shared" si="5"/>
        <v>16.666666666666668</v>
      </c>
      <c r="M33" s="65">
        <f t="shared" si="6"/>
        <v>0</v>
      </c>
      <c r="N33" s="89">
        <f t="shared" si="7"/>
        <v>0</v>
      </c>
    </row>
    <row r="34" spans="1:14" x14ac:dyDescent="0.35">
      <c r="A34" s="202"/>
      <c r="B34" s="100" t="s">
        <v>106</v>
      </c>
      <c r="C34" s="124"/>
      <c r="D34" s="101"/>
      <c r="E34" s="83"/>
      <c r="F34" s="110">
        <f>F33</f>
        <v>10</v>
      </c>
      <c r="G34" s="65">
        <f t="shared" si="0"/>
        <v>1.6666666666666667</v>
      </c>
      <c r="H34" s="65">
        <f t="shared" si="1"/>
        <v>66.666666666666671</v>
      </c>
      <c r="I34" s="65">
        <f t="shared" si="2"/>
        <v>0</v>
      </c>
      <c r="J34" s="65">
        <f t="shared" si="3"/>
        <v>16.666666666666668</v>
      </c>
      <c r="K34" s="65">
        <f t="shared" si="4"/>
        <v>0</v>
      </c>
      <c r="L34" s="65">
        <f t="shared" si="5"/>
        <v>16.666666666666668</v>
      </c>
      <c r="M34" s="65">
        <f t="shared" si="6"/>
        <v>0</v>
      </c>
      <c r="N34" s="91">
        <f t="shared" si="7"/>
        <v>0</v>
      </c>
    </row>
    <row r="35" spans="1:14" ht="15" thickBot="1" x14ac:dyDescent="0.4">
      <c r="A35" s="203"/>
      <c r="B35" s="102" t="s">
        <v>109</v>
      </c>
      <c r="C35" s="125"/>
      <c r="D35" s="103"/>
      <c r="E35" s="97"/>
      <c r="F35" s="110">
        <f>F34</f>
        <v>10</v>
      </c>
      <c r="G35" s="116">
        <f t="shared" si="0"/>
        <v>1.6666666666666667</v>
      </c>
      <c r="H35" s="116">
        <f>G35*40</f>
        <v>66.666666666666671</v>
      </c>
      <c r="I35" s="116">
        <f t="shared" si="2"/>
        <v>0</v>
      </c>
      <c r="J35" s="116">
        <f t="shared" si="3"/>
        <v>16.666666666666668</v>
      </c>
      <c r="K35" s="116">
        <f t="shared" si="4"/>
        <v>0</v>
      </c>
      <c r="L35" s="116">
        <f t="shared" si="5"/>
        <v>16.666666666666668</v>
      </c>
      <c r="M35" s="116">
        <f t="shared" si="6"/>
        <v>0</v>
      </c>
      <c r="N35" s="117">
        <f t="shared" si="7"/>
        <v>0</v>
      </c>
    </row>
    <row r="36" spans="1:14" x14ac:dyDescent="0.35">
      <c r="A36" s="198" t="s">
        <v>76</v>
      </c>
      <c r="B36" s="27" t="s">
        <v>77</v>
      </c>
      <c r="C36" s="35">
        <v>1</v>
      </c>
      <c r="D36" s="44">
        <v>1</v>
      </c>
      <c r="E36" s="82"/>
      <c r="F36" s="107">
        <f>F31</f>
        <v>10</v>
      </c>
      <c r="G36" s="74">
        <f t="shared" si="0"/>
        <v>1.6666666666666667</v>
      </c>
      <c r="H36" s="74">
        <f t="shared" si="1"/>
        <v>66.666666666666671</v>
      </c>
      <c r="I36" s="74">
        <f t="shared" si="2"/>
        <v>0</v>
      </c>
      <c r="J36" s="74">
        <f t="shared" si="3"/>
        <v>16.666666666666668</v>
      </c>
      <c r="K36" s="74">
        <f t="shared" si="4"/>
        <v>0</v>
      </c>
      <c r="L36" s="74">
        <f t="shared" si="5"/>
        <v>16.666666666666668</v>
      </c>
      <c r="M36" s="74">
        <f t="shared" si="6"/>
        <v>0</v>
      </c>
      <c r="N36" s="88">
        <f t="shared" si="7"/>
        <v>0</v>
      </c>
    </row>
    <row r="37" spans="1:14" x14ac:dyDescent="0.35">
      <c r="A37" s="199"/>
      <c r="B37" s="12" t="s">
        <v>78</v>
      </c>
      <c r="C37" s="36"/>
      <c r="D37" s="45"/>
      <c r="E37" s="83"/>
      <c r="F37" s="108">
        <f>F36</f>
        <v>10</v>
      </c>
      <c r="G37" s="65">
        <f t="shared" si="0"/>
        <v>1.6666666666666667</v>
      </c>
      <c r="H37" s="65">
        <f t="shared" si="1"/>
        <v>66.666666666666671</v>
      </c>
      <c r="I37" s="65">
        <f t="shared" si="2"/>
        <v>0</v>
      </c>
      <c r="J37" s="65">
        <f t="shared" si="3"/>
        <v>16.666666666666668</v>
      </c>
      <c r="K37" s="65">
        <f t="shared" si="4"/>
        <v>0</v>
      </c>
      <c r="L37" s="65">
        <f t="shared" si="5"/>
        <v>16.666666666666668</v>
      </c>
      <c r="M37" s="65">
        <f t="shared" si="6"/>
        <v>0</v>
      </c>
      <c r="N37" s="89">
        <f t="shared" si="7"/>
        <v>0</v>
      </c>
    </row>
    <row r="38" spans="1:14" x14ac:dyDescent="0.35">
      <c r="A38" s="199"/>
      <c r="B38" s="12" t="s">
        <v>79</v>
      </c>
      <c r="C38" s="36">
        <v>1</v>
      </c>
      <c r="D38" s="45">
        <v>1</v>
      </c>
      <c r="E38" s="83"/>
      <c r="F38" s="108">
        <f t="shared" ref="F38:F44" si="10">F37</f>
        <v>10</v>
      </c>
      <c r="G38" s="65">
        <f t="shared" si="0"/>
        <v>1.6666666666666667</v>
      </c>
      <c r="H38" s="65">
        <f t="shared" si="1"/>
        <v>66.666666666666671</v>
      </c>
      <c r="I38" s="65">
        <f t="shared" si="2"/>
        <v>0</v>
      </c>
      <c r="J38" s="65">
        <f t="shared" si="3"/>
        <v>16.666666666666668</v>
      </c>
      <c r="K38" s="65">
        <f t="shared" si="4"/>
        <v>0</v>
      </c>
      <c r="L38" s="65">
        <f t="shared" si="5"/>
        <v>16.666666666666668</v>
      </c>
      <c r="M38" s="65">
        <f t="shared" si="6"/>
        <v>0</v>
      </c>
      <c r="N38" s="89">
        <f t="shared" si="7"/>
        <v>0</v>
      </c>
    </row>
    <row r="39" spans="1:14" x14ac:dyDescent="0.35">
      <c r="A39" s="199"/>
      <c r="B39" s="12" t="s">
        <v>80</v>
      </c>
      <c r="C39" s="36">
        <v>1</v>
      </c>
      <c r="D39" s="45">
        <v>1</v>
      </c>
      <c r="E39" s="83"/>
      <c r="F39" s="108">
        <f t="shared" si="10"/>
        <v>10</v>
      </c>
      <c r="G39" s="65">
        <f t="shared" si="0"/>
        <v>1.6666666666666667</v>
      </c>
      <c r="H39" s="65">
        <f t="shared" si="1"/>
        <v>66.666666666666671</v>
      </c>
      <c r="I39" s="65">
        <f t="shared" si="2"/>
        <v>0</v>
      </c>
      <c r="J39" s="65">
        <f t="shared" si="3"/>
        <v>16.666666666666668</v>
      </c>
      <c r="K39" s="65">
        <f t="shared" si="4"/>
        <v>0</v>
      </c>
      <c r="L39" s="65">
        <f t="shared" si="5"/>
        <v>16.666666666666668</v>
      </c>
      <c r="M39" s="65">
        <f t="shared" si="6"/>
        <v>0</v>
      </c>
      <c r="N39" s="89">
        <f t="shared" si="7"/>
        <v>0</v>
      </c>
    </row>
    <row r="40" spans="1:14" x14ac:dyDescent="0.35">
      <c r="A40" s="199"/>
      <c r="B40" s="12" t="s">
        <v>81</v>
      </c>
      <c r="C40" s="36"/>
      <c r="D40" s="45"/>
      <c r="E40" s="83"/>
      <c r="F40" s="108">
        <f t="shared" si="10"/>
        <v>10</v>
      </c>
      <c r="G40" s="65">
        <f t="shared" si="0"/>
        <v>1.6666666666666667</v>
      </c>
      <c r="H40" s="65">
        <f t="shared" si="1"/>
        <v>66.666666666666671</v>
      </c>
      <c r="I40" s="65">
        <f t="shared" si="2"/>
        <v>0</v>
      </c>
      <c r="J40" s="65">
        <f t="shared" si="3"/>
        <v>16.666666666666668</v>
      </c>
      <c r="K40" s="65">
        <f t="shared" si="4"/>
        <v>0</v>
      </c>
      <c r="L40" s="65">
        <f t="shared" si="5"/>
        <v>16.666666666666668</v>
      </c>
      <c r="M40" s="65">
        <f t="shared" si="6"/>
        <v>0</v>
      </c>
      <c r="N40" s="89">
        <f t="shared" si="7"/>
        <v>0</v>
      </c>
    </row>
    <row r="41" spans="1:14" x14ac:dyDescent="0.35">
      <c r="A41" s="199"/>
      <c r="B41" s="12" t="s">
        <v>52</v>
      </c>
      <c r="C41" s="36">
        <v>1</v>
      </c>
      <c r="D41" s="45">
        <v>1</v>
      </c>
      <c r="E41" s="83"/>
      <c r="F41" s="108">
        <f t="shared" si="10"/>
        <v>10</v>
      </c>
      <c r="G41" s="65">
        <f t="shared" si="0"/>
        <v>1.6666666666666667</v>
      </c>
      <c r="H41" s="65">
        <f t="shared" si="1"/>
        <v>66.666666666666671</v>
      </c>
      <c r="I41" s="65">
        <f t="shared" si="2"/>
        <v>0</v>
      </c>
      <c r="J41" s="65">
        <f t="shared" si="3"/>
        <v>16.666666666666668</v>
      </c>
      <c r="K41" s="65">
        <f t="shared" si="4"/>
        <v>0</v>
      </c>
      <c r="L41" s="65">
        <f t="shared" si="5"/>
        <v>16.666666666666668</v>
      </c>
      <c r="M41" s="65">
        <f t="shared" si="6"/>
        <v>0</v>
      </c>
      <c r="N41" s="89">
        <f t="shared" si="7"/>
        <v>0</v>
      </c>
    </row>
    <row r="42" spans="1:14" x14ac:dyDescent="0.35">
      <c r="A42" s="199"/>
      <c r="B42" s="12" t="s">
        <v>50</v>
      </c>
      <c r="C42" s="36">
        <v>1</v>
      </c>
      <c r="D42" s="45">
        <v>1</v>
      </c>
      <c r="E42" s="83"/>
      <c r="F42" s="108">
        <f t="shared" si="10"/>
        <v>10</v>
      </c>
      <c r="G42" s="65">
        <f t="shared" si="0"/>
        <v>1.6666666666666667</v>
      </c>
      <c r="H42" s="65">
        <f t="shared" si="1"/>
        <v>66.666666666666671</v>
      </c>
      <c r="I42" s="65">
        <f t="shared" si="2"/>
        <v>0</v>
      </c>
      <c r="J42" s="65">
        <f t="shared" si="3"/>
        <v>16.666666666666668</v>
      </c>
      <c r="K42" s="65">
        <f t="shared" si="4"/>
        <v>0</v>
      </c>
      <c r="L42" s="65">
        <f t="shared" si="5"/>
        <v>16.666666666666668</v>
      </c>
      <c r="M42" s="65">
        <f t="shared" si="6"/>
        <v>0</v>
      </c>
      <c r="N42" s="89">
        <f t="shared" si="7"/>
        <v>0</v>
      </c>
    </row>
    <row r="43" spans="1:14" x14ac:dyDescent="0.35">
      <c r="A43" s="199"/>
      <c r="B43" s="12" t="s">
        <v>82</v>
      </c>
      <c r="C43" s="36">
        <v>1</v>
      </c>
      <c r="D43" s="45">
        <v>1</v>
      </c>
      <c r="E43" s="83"/>
      <c r="F43" s="108">
        <f t="shared" si="10"/>
        <v>10</v>
      </c>
      <c r="G43" s="65">
        <f t="shared" si="0"/>
        <v>1.6666666666666667</v>
      </c>
      <c r="H43" s="65">
        <f t="shared" si="1"/>
        <v>66.666666666666671</v>
      </c>
      <c r="I43" s="65">
        <f t="shared" si="2"/>
        <v>0</v>
      </c>
      <c r="J43" s="65">
        <f t="shared" si="3"/>
        <v>16.666666666666668</v>
      </c>
      <c r="K43" s="65">
        <f t="shared" si="4"/>
        <v>0</v>
      </c>
      <c r="L43" s="65">
        <f t="shared" si="5"/>
        <v>16.666666666666668</v>
      </c>
      <c r="M43" s="65">
        <f t="shared" si="6"/>
        <v>0</v>
      </c>
      <c r="N43" s="89">
        <f t="shared" si="7"/>
        <v>0</v>
      </c>
    </row>
    <row r="44" spans="1:14" x14ac:dyDescent="0.35">
      <c r="A44" s="199"/>
      <c r="B44" s="12" t="s">
        <v>83</v>
      </c>
      <c r="C44" s="36"/>
      <c r="D44" s="45"/>
      <c r="E44" s="83"/>
      <c r="F44" s="108">
        <f t="shared" si="10"/>
        <v>10</v>
      </c>
      <c r="G44" s="65">
        <f t="shared" si="0"/>
        <v>1.6666666666666667</v>
      </c>
      <c r="H44" s="65">
        <f t="shared" si="1"/>
        <v>66.666666666666671</v>
      </c>
      <c r="I44" s="65">
        <f t="shared" si="2"/>
        <v>0</v>
      </c>
      <c r="J44" s="65">
        <f t="shared" si="3"/>
        <v>16.666666666666668</v>
      </c>
      <c r="K44" s="65">
        <f t="shared" si="4"/>
        <v>0</v>
      </c>
      <c r="L44" s="65">
        <f t="shared" si="5"/>
        <v>16.666666666666668</v>
      </c>
      <c r="M44" s="65">
        <f t="shared" si="6"/>
        <v>0</v>
      </c>
      <c r="N44" s="89">
        <f t="shared" si="7"/>
        <v>0</v>
      </c>
    </row>
    <row r="45" spans="1:14" ht="15" thickBot="1" x14ac:dyDescent="0.4">
      <c r="A45" s="200"/>
      <c r="B45" s="28" t="s">
        <v>84</v>
      </c>
      <c r="C45" s="37">
        <v>1</v>
      </c>
      <c r="D45" s="46">
        <v>1</v>
      </c>
      <c r="E45" s="84"/>
      <c r="F45" s="109">
        <f>F44</f>
        <v>10</v>
      </c>
      <c r="G45" s="75">
        <f t="shared" si="0"/>
        <v>1.6666666666666667</v>
      </c>
      <c r="H45" s="75">
        <f t="shared" si="1"/>
        <v>66.666666666666671</v>
      </c>
      <c r="I45" s="75">
        <f t="shared" si="2"/>
        <v>0</v>
      </c>
      <c r="J45" s="75">
        <f t="shared" si="3"/>
        <v>16.666666666666668</v>
      </c>
      <c r="K45" s="75">
        <f t="shared" si="4"/>
        <v>0</v>
      </c>
      <c r="L45" s="75">
        <f t="shared" si="5"/>
        <v>16.666666666666668</v>
      </c>
      <c r="M45" s="75">
        <f t="shared" si="6"/>
        <v>0</v>
      </c>
      <c r="N45" s="90">
        <f t="shared" si="7"/>
        <v>0</v>
      </c>
    </row>
    <row r="46" spans="1:14" x14ac:dyDescent="0.35">
      <c r="A46" s="17"/>
      <c r="C46" s="18"/>
    </row>
    <row r="47" spans="1:14" x14ac:dyDescent="0.35">
      <c r="A47" s="15"/>
      <c r="B47" s="30" t="s">
        <v>25</v>
      </c>
      <c r="C47" s="31">
        <f>SUM(C2:C45)</f>
        <v>14</v>
      </c>
      <c r="D47" s="48">
        <f>SUM(D2:D45)</f>
        <v>14</v>
      </c>
      <c r="N47" s="60">
        <f>SUM(N2:N46)</f>
        <v>0</v>
      </c>
    </row>
    <row r="49" spans="1:7" ht="15" thickBot="1" x14ac:dyDescent="0.4">
      <c r="A49" s="13" t="s">
        <v>93</v>
      </c>
      <c r="B49" s="13"/>
      <c r="C49" s="14"/>
    </row>
    <row r="50" spans="1:7" ht="23.5" x14ac:dyDescent="0.55000000000000004">
      <c r="B50" s="173"/>
      <c r="C50" s="174"/>
      <c r="D50" s="174"/>
      <c r="E50" s="174"/>
      <c r="F50" s="174"/>
      <c r="G50" s="175"/>
    </row>
    <row r="51" spans="1:7" x14ac:dyDescent="0.35">
      <c r="B51" s="176"/>
      <c r="G51" s="177"/>
    </row>
    <row r="52" spans="1:7" x14ac:dyDescent="0.35">
      <c r="B52" s="178"/>
      <c r="G52" s="177"/>
    </row>
    <row r="53" spans="1:7" ht="15" thickBot="1" x14ac:dyDescent="0.4">
      <c r="B53" s="179"/>
      <c r="C53" s="180"/>
      <c r="D53" s="180"/>
      <c r="E53" s="180"/>
      <c r="F53" s="180"/>
      <c r="G53" s="181"/>
    </row>
    <row r="54" spans="1:7" x14ac:dyDescent="0.35">
      <c r="A54" s="13"/>
      <c r="B54" s="13"/>
    </row>
    <row r="55" spans="1:7" x14ac:dyDescent="0.35">
      <c r="A55" s="13"/>
      <c r="B55" s="13"/>
    </row>
    <row r="56" spans="1:7" x14ac:dyDescent="0.35">
      <c r="A56" s="13"/>
      <c r="B56" s="13"/>
    </row>
  </sheetData>
  <mergeCells count="12">
    <mergeCell ref="A36:A45"/>
    <mergeCell ref="A32:A35"/>
    <mergeCell ref="A17:A19"/>
    <mergeCell ref="A20:A22"/>
    <mergeCell ref="A23:A25"/>
    <mergeCell ref="A26:A28"/>
    <mergeCell ref="A29:A31"/>
    <mergeCell ref="A2:A4"/>
    <mergeCell ref="A5:A7"/>
    <mergeCell ref="A8:A10"/>
    <mergeCell ref="A11:A13"/>
    <mergeCell ref="A14:A1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DAF1E-549B-4812-88EB-71DB4941C2E9}">
  <dimension ref="A1:AE16"/>
  <sheetViews>
    <sheetView zoomScale="70" zoomScaleNormal="70" workbookViewId="0">
      <selection activeCell="F8" sqref="F8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5" max="5" width="9" bestFit="1" customWidth="1"/>
    <col min="6" max="6" width="5.54296875" bestFit="1" customWidth="1"/>
    <col min="7" max="7" width="6.6328125" bestFit="1" customWidth="1"/>
    <col min="8" max="13" width="14.453125" bestFit="1" customWidth="1"/>
    <col min="14" max="20" width="14.453125" customWidth="1"/>
    <col min="21" max="21" width="14.453125" bestFit="1" customWidth="1"/>
  </cols>
  <sheetData>
    <row r="1" spans="1:31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79" t="s">
        <v>103</v>
      </c>
      <c r="H1" s="80" t="s">
        <v>100</v>
      </c>
      <c r="I1" s="80" t="s">
        <v>104</v>
      </c>
      <c r="J1" s="80" t="s">
        <v>101</v>
      </c>
      <c r="K1" s="80" t="s">
        <v>104</v>
      </c>
      <c r="L1" s="80" t="s">
        <v>102</v>
      </c>
      <c r="M1" s="80" t="s">
        <v>104</v>
      </c>
      <c r="N1" s="166" t="s">
        <v>111</v>
      </c>
      <c r="O1" s="166" t="s">
        <v>33</v>
      </c>
      <c r="P1" s="166" t="s">
        <v>34</v>
      </c>
      <c r="Q1" s="166" t="s">
        <v>35</v>
      </c>
      <c r="R1" s="166" t="s">
        <v>114</v>
      </c>
      <c r="S1" s="166" t="s">
        <v>36</v>
      </c>
      <c r="T1" s="166" t="s">
        <v>113</v>
      </c>
      <c r="U1" s="81" t="s">
        <v>25</v>
      </c>
      <c r="V1" s="58" t="s">
        <v>32</v>
      </c>
      <c r="W1" s="58" t="s">
        <v>111</v>
      </c>
      <c r="X1" s="58" t="s">
        <v>33</v>
      </c>
      <c r="Y1" s="58" t="s">
        <v>34</v>
      </c>
      <c r="Z1" s="58" t="s">
        <v>35</v>
      </c>
      <c r="AA1" s="58" t="s">
        <v>114</v>
      </c>
      <c r="AB1" s="58" t="s">
        <v>110</v>
      </c>
      <c r="AC1" s="58" t="s">
        <v>36</v>
      </c>
      <c r="AD1" s="58" t="s">
        <v>113</v>
      </c>
      <c r="AE1" s="58" t="s">
        <v>112</v>
      </c>
    </row>
    <row r="2" spans="1:31" ht="15" customHeight="1" x14ac:dyDescent="0.35">
      <c r="A2" s="201" t="s">
        <v>105</v>
      </c>
      <c r="B2" s="98" t="s">
        <v>107</v>
      </c>
      <c r="C2" s="160">
        <v>1</v>
      </c>
      <c r="D2" s="99">
        <v>1</v>
      </c>
      <c r="E2" s="94"/>
      <c r="F2" s="113">
        <v>30</v>
      </c>
      <c r="G2" s="74">
        <f t="shared" ref="G2:G5" si="0">F2/6</f>
        <v>5</v>
      </c>
      <c r="H2" s="74">
        <f>G2*40</f>
        <v>200</v>
      </c>
      <c r="I2" s="74">
        <f t="shared" ref="I2:I5" si="1">E2*H2</f>
        <v>0</v>
      </c>
      <c r="J2" s="74">
        <f t="shared" ref="J2:J5" si="2">G2*10</f>
        <v>50</v>
      </c>
      <c r="K2" s="74">
        <f t="shared" ref="K2:K5" si="3">(E2*1.5)*J2</f>
        <v>0</v>
      </c>
      <c r="L2" s="74">
        <f t="shared" ref="L2:L5" si="4">G2*10</f>
        <v>50</v>
      </c>
      <c r="M2" s="74">
        <f t="shared" ref="M2:M5" si="5">(E2*2)*L2</f>
        <v>0</v>
      </c>
      <c r="N2" s="161"/>
      <c r="O2" s="161"/>
      <c r="P2" s="161"/>
      <c r="Q2" s="161"/>
      <c r="R2" s="161"/>
      <c r="S2" s="161"/>
      <c r="T2" s="161"/>
      <c r="U2" s="88">
        <f t="shared" ref="U2:U4" si="6">(I2+K2+M2+((N2+O2+R2)*F2)+P2+Q2+S2+T2)*D2</f>
        <v>0</v>
      </c>
    </row>
    <row r="3" spans="1:31" x14ac:dyDescent="0.35">
      <c r="A3" s="202"/>
      <c r="B3" s="100" t="s">
        <v>108</v>
      </c>
      <c r="C3" s="124"/>
      <c r="D3" s="101"/>
      <c r="E3" s="95"/>
      <c r="F3" s="114">
        <f>F2</f>
        <v>30</v>
      </c>
      <c r="G3" s="65">
        <f t="shared" si="0"/>
        <v>5</v>
      </c>
      <c r="H3" s="65">
        <f t="shared" ref="H3:H4" si="7">G3*40</f>
        <v>200</v>
      </c>
      <c r="I3" s="65">
        <f t="shared" si="1"/>
        <v>0</v>
      </c>
      <c r="J3" s="65">
        <f t="shared" si="2"/>
        <v>50</v>
      </c>
      <c r="K3" s="65">
        <f t="shared" si="3"/>
        <v>0</v>
      </c>
      <c r="L3" s="65">
        <f t="shared" si="4"/>
        <v>50</v>
      </c>
      <c r="M3" s="65">
        <f t="shared" si="5"/>
        <v>0</v>
      </c>
      <c r="N3" s="162"/>
      <c r="O3" s="162"/>
      <c r="P3" s="162"/>
      <c r="Q3" s="162"/>
      <c r="R3" s="162"/>
      <c r="S3" s="162"/>
      <c r="T3" s="162"/>
      <c r="U3" s="91">
        <f>(I3+K3+M3+((N3+O3+R3)*F3)+P3+Q3+S3+T3)*D3</f>
        <v>0</v>
      </c>
    </row>
    <row r="4" spans="1:31" x14ac:dyDescent="0.35">
      <c r="A4" s="202"/>
      <c r="B4" s="100" t="s">
        <v>106</v>
      </c>
      <c r="C4" s="124"/>
      <c r="D4" s="101"/>
      <c r="E4" s="83"/>
      <c r="F4" s="110">
        <f>F3</f>
        <v>30</v>
      </c>
      <c r="G4" s="65">
        <f t="shared" si="0"/>
        <v>5</v>
      </c>
      <c r="H4" s="65">
        <f t="shared" si="7"/>
        <v>200</v>
      </c>
      <c r="I4" s="65">
        <f t="shared" si="1"/>
        <v>0</v>
      </c>
      <c r="J4" s="65">
        <f t="shared" si="2"/>
        <v>50</v>
      </c>
      <c r="K4" s="65">
        <f t="shared" si="3"/>
        <v>0</v>
      </c>
      <c r="L4" s="65">
        <f t="shared" si="4"/>
        <v>50</v>
      </c>
      <c r="M4" s="65">
        <f t="shared" si="5"/>
        <v>0</v>
      </c>
      <c r="N4" s="163"/>
      <c r="O4" s="163"/>
      <c r="P4" s="163"/>
      <c r="Q4" s="163"/>
      <c r="R4" s="163"/>
      <c r="S4" s="163"/>
      <c r="T4" s="163"/>
      <c r="U4" s="91">
        <f t="shared" si="6"/>
        <v>0</v>
      </c>
    </row>
    <row r="5" spans="1:31" ht="15" thickBot="1" x14ac:dyDescent="0.4">
      <c r="A5" s="203"/>
      <c r="B5" s="102" t="s">
        <v>109</v>
      </c>
      <c r="C5" s="125"/>
      <c r="D5" s="103"/>
      <c r="E5" s="97"/>
      <c r="F5" s="110">
        <f>F4</f>
        <v>30</v>
      </c>
      <c r="G5" s="116">
        <f t="shared" si="0"/>
        <v>5</v>
      </c>
      <c r="H5" s="116">
        <f>G5*40</f>
        <v>200</v>
      </c>
      <c r="I5" s="116">
        <f t="shared" si="1"/>
        <v>0</v>
      </c>
      <c r="J5" s="116">
        <f t="shared" si="2"/>
        <v>50</v>
      </c>
      <c r="K5" s="116">
        <f t="shared" si="3"/>
        <v>0</v>
      </c>
      <c r="L5" s="116">
        <f t="shared" si="4"/>
        <v>50</v>
      </c>
      <c r="M5" s="116">
        <f t="shared" si="5"/>
        <v>0</v>
      </c>
      <c r="N5" s="164"/>
      <c r="O5" s="164"/>
      <c r="P5" s="164"/>
      <c r="Q5" s="164"/>
      <c r="R5" s="164"/>
      <c r="S5" s="164"/>
      <c r="T5" s="164"/>
      <c r="U5" s="117">
        <f>(I5+K5+M5+((N5+O5+R5)*F5)+P5+Q5+S5+T5)*D5</f>
        <v>0</v>
      </c>
    </row>
    <row r="6" spans="1:31" x14ac:dyDescent="0.35">
      <c r="A6" s="17"/>
      <c r="C6" s="18"/>
    </row>
    <row r="7" spans="1:31" x14ac:dyDescent="0.35">
      <c r="A7" s="15"/>
      <c r="B7" s="30" t="s">
        <v>25</v>
      </c>
      <c r="C7" s="31">
        <f>SUM(C2:C5)</f>
        <v>1</v>
      </c>
      <c r="D7" s="48">
        <f>SUM(D2:D5)</f>
        <v>1</v>
      </c>
      <c r="U7" s="60">
        <f>SUM(U2:U6)</f>
        <v>0</v>
      </c>
    </row>
    <row r="9" spans="1:31" ht="15" thickBot="1" x14ac:dyDescent="0.4">
      <c r="A9" s="13" t="s">
        <v>93</v>
      </c>
      <c r="B9" s="13"/>
      <c r="C9" s="14"/>
    </row>
    <row r="10" spans="1:31" ht="23.5" x14ac:dyDescent="0.55000000000000004">
      <c r="B10" s="173"/>
      <c r="C10" s="174"/>
      <c r="D10" s="174"/>
      <c r="E10" s="174"/>
      <c r="F10" s="174"/>
      <c r="G10" s="175"/>
    </row>
    <row r="11" spans="1:31" x14ac:dyDescent="0.35">
      <c r="B11" s="176"/>
      <c r="G11" s="177"/>
    </row>
    <row r="12" spans="1:31" x14ac:dyDescent="0.35">
      <c r="B12" s="178"/>
      <c r="G12" s="177"/>
    </row>
    <row r="13" spans="1:31" ht="15" thickBot="1" x14ac:dyDescent="0.4">
      <c r="B13" s="179"/>
      <c r="C13" s="180"/>
      <c r="D13" s="180"/>
      <c r="E13" s="180"/>
      <c r="F13" s="180"/>
      <c r="G13" s="181"/>
    </row>
    <row r="14" spans="1:31" x14ac:dyDescent="0.35">
      <c r="A14" s="13"/>
      <c r="B14" s="13"/>
    </row>
    <row r="15" spans="1:31" x14ac:dyDescent="0.35">
      <c r="A15" s="13"/>
      <c r="B15" s="13"/>
    </row>
    <row r="16" spans="1:31" x14ac:dyDescent="0.35">
      <c r="A16" s="13"/>
      <c r="B16" s="13"/>
    </row>
  </sheetData>
  <mergeCells count="1">
    <mergeCell ref="A2:A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DDE02-9739-4094-B360-8AC114CFE1AC}">
  <dimension ref="A1:AE16"/>
  <sheetViews>
    <sheetView topLeftCell="D1" zoomScale="70" zoomScaleNormal="70" workbookViewId="0">
      <selection activeCell="N2" sqref="N2:R5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5" max="5" width="9" bestFit="1" customWidth="1"/>
    <col min="6" max="6" width="5.54296875" bestFit="1" customWidth="1"/>
    <col min="7" max="7" width="6.6328125" bestFit="1" customWidth="1"/>
    <col min="8" max="13" width="14.453125" bestFit="1" customWidth="1"/>
    <col min="14" max="20" width="14.453125" customWidth="1"/>
    <col min="21" max="21" width="14.453125" bestFit="1" customWidth="1"/>
  </cols>
  <sheetData>
    <row r="1" spans="1:31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79" t="s">
        <v>103</v>
      </c>
      <c r="H1" s="80" t="s">
        <v>100</v>
      </c>
      <c r="I1" s="80" t="s">
        <v>104</v>
      </c>
      <c r="J1" s="80" t="s">
        <v>101</v>
      </c>
      <c r="K1" s="80" t="s">
        <v>104</v>
      </c>
      <c r="L1" s="80" t="s">
        <v>102</v>
      </c>
      <c r="M1" s="80" t="s">
        <v>104</v>
      </c>
      <c r="N1" s="166" t="s">
        <v>111</v>
      </c>
      <c r="O1" s="166" t="s">
        <v>33</v>
      </c>
      <c r="P1" s="166" t="s">
        <v>34</v>
      </c>
      <c r="Q1" s="166" t="s">
        <v>35</v>
      </c>
      <c r="R1" s="166" t="s">
        <v>114</v>
      </c>
      <c r="S1" s="166" t="s">
        <v>36</v>
      </c>
      <c r="T1" s="166" t="s">
        <v>113</v>
      </c>
      <c r="U1" s="81" t="s">
        <v>25</v>
      </c>
      <c r="V1" s="58" t="s">
        <v>32</v>
      </c>
      <c r="W1" s="58" t="s">
        <v>111</v>
      </c>
      <c r="X1" s="58" t="s">
        <v>33</v>
      </c>
      <c r="Y1" s="58" t="s">
        <v>34</v>
      </c>
      <c r="Z1" s="58" t="s">
        <v>35</v>
      </c>
      <c r="AA1" s="58" t="s">
        <v>114</v>
      </c>
      <c r="AB1" s="58" t="s">
        <v>110</v>
      </c>
      <c r="AC1" s="58" t="s">
        <v>36</v>
      </c>
      <c r="AD1" s="58" t="s">
        <v>113</v>
      </c>
      <c r="AE1" s="58" t="s">
        <v>112</v>
      </c>
    </row>
    <row r="2" spans="1:31" ht="15" customHeight="1" x14ac:dyDescent="0.35">
      <c r="A2" s="201" t="s">
        <v>105</v>
      </c>
      <c r="B2" s="98" t="s">
        <v>107</v>
      </c>
      <c r="C2" s="123"/>
      <c r="D2" s="99"/>
      <c r="E2" s="94"/>
      <c r="F2" s="113">
        <v>30</v>
      </c>
      <c r="G2" s="74">
        <f t="shared" ref="G2:G5" si="0">F2/6</f>
        <v>5</v>
      </c>
      <c r="H2" s="74">
        <f>G2*40</f>
        <v>200</v>
      </c>
      <c r="I2" s="74">
        <f t="shared" ref="I2:I5" si="1">E2*H2</f>
        <v>0</v>
      </c>
      <c r="J2" s="74">
        <f t="shared" ref="J2:J5" si="2">G2*10</f>
        <v>50</v>
      </c>
      <c r="K2" s="74">
        <f t="shared" ref="K2:K5" si="3">(E2*1.5)*J2</f>
        <v>0</v>
      </c>
      <c r="L2" s="74">
        <f t="shared" ref="L2:L5" si="4">G2*10</f>
        <v>50</v>
      </c>
      <c r="M2" s="74">
        <f t="shared" ref="M2:M5" si="5">(E2*2)*L2</f>
        <v>0</v>
      </c>
      <c r="N2" s="161"/>
      <c r="O2" s="161"/>
      <c r="P2" s="161"/>
      <c r="Q2" s="161"/>
      <c r="R2" s="161"/>
      <c r="S2" s="161"/>
      <c r="T2" s="161"/>
      <c r="U2" s="88">
        <f t="shared" ref="U2:U4" si="6">(I2+K2+M2+((N2+O2+R2)*F2)+P2+Q2+S2+T2)*D2</f>
        <v>0</v>
      </c>
    </row>
    <row r="3" spans="1:31" x14ac:dyDescent="0.35">
      <c r="A3" s="202"/>
      <c r="B3" s="100" t="s">
        <v>108</v>
      </c>
      <c r="C3" s="50">
        <v>1</v>
      </c>
      <c r="D3" s="101">
        <v>1</v>
      </c>
      <c r="E3" s="95"/>
      <c r="F3" s="114">
        <f>F2</f>
        <v>30</v>
      </c>
      <c r="G3" s="65">
        <f t="shared" si="0"/>
        <v>5</v>
      </c>
      <c r="H3" s="65">
        <f t="shared" ref="H3:H4" si="7">G3*40</f>
        <v>200</v>
      </c>
      <c r="I3" s="65">
        <f t="shared" si="1"/>
        <v>0</v>
      </c>
      <c r="J3" s="65">
        <f t="shared" si="2"/>
        <v>50</v>
      </c>
      <c r="K3" s="65">
        <f t="shared" si="3"/>
        <v>0</v>
      </c>
      <c r="L3" s="65">
        <f t="shared" si="4"/>
        <v>50</v>
      </c>
      <c r="M3" s="65">
        <f t="shared" si="5"/>
        <v>0</v>
      </c>
      <c r="N3" s="162"/>
      <c r="O3" s="162"/>
      <c r="P3" s="162"/>
      <c r="Q3" s="162"/>
      <c r="R3" s="162"/>
      <c r="S3" s="162"/>
      <c r="T3" s="162"/>
      <c r="U3" s="91">
        <f>(I3+K3+M3+((N3+O3+R3)*F3)+P3+Q3+S3+T3)*D3</f>
        <v>0</v>
      </c>
    </row>
    <row r="4" spans="1:31" x14ac:dyDescent="0.35">
      <c r="A4" s="202"/>
      <c r="B4" s="100" t="s">
        <v>106</v>
      </c>
      <c r="C4" s="124"/>
      <c r="D4" s="101"/>
      <c r="E4" s="83"/>
      <c r="F4" s="110">
        <f>F3</f>
        <v>30</v>
      </c>
      <c r="G4" s="65">
        <f t="shared" si="0"/>
        <v>5</v>
      </c>
      <c r="H4" s="65">
        <f t="shared" si="7"/>
        <v>200</v>
      </c>
      <c r="I4" s="65">
        <f t="shared" si="1"/>
        <v>0</v>
      </c>
      <c r="J4" s="65">
        <f t="shared" si="2"/>
        <v>50</v>
      </c>
      <c r="K4" s="65">
        <f t="shared" si="3"/>
        <v>0</v>
      </c>
      <c r="L4" s="65">
        <f t="shared" si="4"/>
        <v>50</v>
      </c>
      <c r="M4" s="65">
        <f t="shared" si="5"/>
        <v>0</v>
      </c>
      <c r="N4" s="163"/>
      <c r="O4" s="163"/>
      <c r="P4" s="163"/>
      <c r="Q4" s="163"/>
      <c r="R4" s="163"/>
      <c r="S4" s="163"/>
      <c r="T4" s="163"/>
      <c r="U4" s="91">
        <f t="shared" si="6"/>
        <v>0</v>
      </c>
    </row>
    <row r="5" spans="1:31" ht="15" thickBot="1" x14ac:dyDescent="0.4">
      <c r="A5" s="203"/>
      <c r="B5" s="102" t="s">
        <v>109</v>
      </c>
      <c r="C5" s="125"/>
      <c r="D5" s="103"/>
      <c r="E5" s="97"/>
      <c r="F5" s="110">
        <f>F4</f>
        <v>30</v>
      </c>
      <c r="G5" s="116">
        <f t="shared" si="0"/>
        <v>5</v>
      </c>
      <c r="H5" s="116">
        <f>G5*40</f>
        <v>200</v>
      </c>
      <c r="I5" s="116">
        <f t="shared" si="1"/>
        <v>0</v>
      </c>
      <c r="J5" s="116">
        <f t="shared" si="2"/>
        <v>50</v>
      </c>
      <c r="K5" s="116">
        <f t="shared" si="3"/>
        <v>0</v>
      </c>
      <c r="L5" s="116">
        <f t="shared" si="4"/>
        <v>50</v>
      </c>
      <c r="M5" s="116">
        <f t="shared" si="5"/>
        <v>0</v>
      </c>
      <c r="N5" s="164"/>
      <c r="O5" s="164"/>
      <c r="P5" s="164"/>
      <c r="Q5" s="164"/>
      <c r="R5" s="164"/>
      <c r="S5" s="164"/>
      <c r="T5" s="164"/>
      <c r="U5" s="117">
        <f>(I5+K5+M5+((N5+O5+R5)*F5)+P5+Q5+S5+T5)*D5</f>
        <v>0</v>
      </c>
    </row>
    <row r="6" spans="1:31" x14ac:dyDescent="0.35">
      <c r="A6" s="17"/>
      <c r="C6" s="18"/>
    </row>
    <row r="7" spans="1:31" x14ac:dyDescent="0.35">
      <c r="A7" s="15"/>
      <c r="B7" s="30" t="s">
        <v>25</v>
      </c>
      <c r="C7" s="31">
        <f>SUM(C2:C5)</f>
        <v>1</v>
      </c>
      <c r="D7" s="48">
        <f>SUM(D2:D5)</f>
        <v>1</v>
      </c>
      <c r="U7" s="60">
        <f>SUM(U2:U6)</f>
        <v>0</v>
      </c>
    </row>
    <row r="9" spans="1:31" ht="15" thickBot="1" x14ac:dyDescent="0.4">
      <c r="A9" s="13" t="s">
        <v>93</v>
      </c>
      <c r="B9" s="13"/>
      <c r="C9" s="14"/>
    </row>
    <row r="10" spans="1:31" ht="23.5" x14ac:dyDescent="0.55000000000000004">
      <c r="B10" s="173"/>
      <c r="C10" s="174"/>
      <c r="D10" s="174"/>
      <c r="E10" s="174"/>
      <c r="F10" s="174"/>
      <c r="G10" s="175"/>
    </row>
    <row r="11" spans="1:31" x14ac:dyDescent="0.35">
      <c r="B11" s="176"/>
      <c r="G11" s="177"/>
    </row>
    <row r="12" spans="1:31" x14ac:dyDescent="0.35">
      <c r="B12" s="178"/>
      <c r="G12" s="177"/>
    </row>
    <row r="13" spans="1:31" ht="15" thickBot="1" x14ac:dyDescent="0.4">
      <c r="B13" s="179"/>
      <c r="C13" s="180"/>
      <c r="D13" s="180"/>
      <c r="E13" s="180"/>
      <c r="F13" s="180"/>
      <c r="G13" s="181"/>
    </row>
    <row r="14" spans="1:31" x14ac:dyDescent="0.35">
      <c r="A14" s="13"/>
      <c r="B14" s="13"/>
    </row>
    <row r="15" spans="1:31" x14ac:dyDescent="0.35">
      <c r="A15" s="13"/>
      <c r="B15" s="13"/>
    </row>
    <row r="16" spans="1:31" x14ac:dyDescent="0.35">
      <c r="A16" s="13"/>
      <c r="B16" s="13"/>
    </row>
  </sheetData>
  <mergeCells count="1">
    <mergeCell ref="A2:A5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8CC3D-D059-482D-BB85-628EAC6F9682}">
  <dimension ref="A1:AE16"/>
  <sheetViews>
    <sheetView topLeftCell="E1" zoomScale="70" zoomScaleNormal="70" workbookViewId="0">
      <selection activeCell="N2" sqref="N2:T5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5" max="5" width="9" bestFit="1" customWidth="1"/>
    <col min="6" max="6" width="5.54296875" bestFit="1" customWidth="1"/>
    <col min="7" max="7" width="6.6328125" bestFit="1" customWidth="1"/>
    <col min="8" max="13" width="14.453125" bestFit="1" customWidth="1"/>
    <col min="14" max="20" width="14.453125" customWidth="1"/>
    <col min="21" max="21" width="14.453125" bestFit="1" customWidth="1"/>
  </cols>
  <sheetData>
    <row r="1" spans="1:31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79" t="s">
        <v>103</v>
      </c>
      <c r="H1" s="80" t="s">
        <v>100</v>
      </c>
      <c r="I1" s="80" t="s">
        <v>104</v>
      </c>
      <c r="J1" s="80" t="s">
        <v>101</v>
      </c>
      <c r="K1" s="80" t="s">
        <v>104</v>
      </c>
      <c r="L1" s="80" t="s">
        <v>102</v>
      </c>
      <c r="M1" s="80" t="s">
        <v>104</v>
      </c>
      <c r="N1" s="166" t="s">
        <v>111</v>
      </c>
      <c r="O1" s="166" t="s">
        <v>33</v>
      </c>
      <c r="P1" s="166" t="s">
        <v>34</v>
      </c>
      <c r="Q1" s="166" t="s">
        <v>35</v>
      </c>
      <c r="R1" s="166" t="s">
        <v>114</v>
      </c>
      <c r="S1" s="166" t="s">
        <v>36</v>
      </c>
      <c r="T1" s="166" t="s">
        <v>113</v>
      </c>
      <c r="U1" s="81" t="s">
        <v>25</v>
      </c>
      <c r="V1" s="58" t="s">
        <v>32</v>
      </c>
      <c r="W1" s="58" t="s">
        <v>111</v>
      </c>
      <c r="X1" s="58" t="s">
        <v>33</v>
      </c>
      <c r="Y1" s="58" t="s">
        <v>34</v>
      </c>
      <c r="Z1" s="58" t="s">
        <v>35</v>
      </c>
      <c r="AA1" s="58" t="s">
        <v>114</v>
      </c>
      <c r="AB1" s="58" t="s">
        <v>110</v>
      </c>
      <c r="AC1" s="58" t="s">
        <v>36</v>
      </c>
      <c r="AD1" s="58" t="s">
        <v>113</v>
      </c>
      <c r="AE1" s="58" t="s">
        <v>112</v>
      </c>
    </row>
    <row r="2" spans="1:31" ht="15" customHeight="1" x14ac:dyDescent="0.35">
      <c r="A2" s="201" t="s">
        <v>105</v>
      </c>
      <c r="B2" s="98" t="s">
        <v>107</v>
      </c>
      <c r="C2" s="123"/>
      <c r="D2" s="99"/>
      <c r="E2" s="94"/>
      <c r="F2" s="113">
        <v>30</v>
      </c>
      <c r="G2" s="74">
        <f t="shared" ref="G2:G5" si="0">F2/6</f>
        <v>5</v>
      </c>
      <c r="H2" s="74">
        <f>G2*40</f>
        <v>200</v>
      </c>
      <c r="I2" s="74">
        <f t="shared" ref="I2:I5" si="1">E2*H2</f>
        <v>0</v>
      </c>
      <c r="J2" s="74">
        <f t="shared" ref="J2:J5" si="2">G2*10</f>
        <v>50</v>
      </c>
      <c r="K2" s="74">
        <f t="shared" ref="K2:K5" si="3">(E2*1.5)*J2</f>
        <v>0</v>
      </c>
      <c r="L2" s="74">
        <f t="shared" ref="L2:L5" si="4">G2*10</f>
        <v>50</v>
      </c>
      <c r="M2" s="74">
        <f t="shared" ref="M2:M5" si="5">(E2*2)*L2</f>
        <v>0</v>
      </c>
      <c r="N2" s="161"/>
      <c r="O2" s="161"/>
      <c r="P2" s="161"/>
      <c r="Q2" s="161"/>
      <c r="R2" s="161"/>
      <c r="S2" s="161"/>
      <c r="T2" s="161"/>
      <c r="U2" s="88">
        <f t="shared" ref="U2:U3" si="6">(I2+K2+M2+((N2+O2+R2)*F2)+P2+Q2+S2+T2)*D2</f>
        <v>0</v>
      </c>
    </row>
    <row r="3" spans="1:31" x14ac:dyDescent="0.35">
      <c r="A3" s="202"/>
      <c r="B3" s="100" t="s">
        <v>108</v>
      </c>
      <c r="C3" s="124"/>
      <c r="D3" s="101"/>
      <c r="E3" s="95"/>
      <c r="F3" s="114">
        <f>F2</f>
        <v>30</v>
      </c>
      <c r="G3" s="65">
        <f t="shared" si="0"/>
        <v>5</v>
      </c>
      <c r="H3" s="65">
        <f t="shared" ref="H3:H4" si="7">G3*40</f>
        <v>200</v>
      </c>
      <c r="I3" s="65">
        <f t="shared" si="1"/>
        <v>0</v>
      </c>
      <c r="J3" s="65">
        <f t="shared" si="2"/>
        <v>50</v>
      </c>
      <c r="K3" s="65">
        <f t="shared" si="3"/>
        <v>0</v>
      </c>
      <c r="L3" s="65">
        <f t="shared" si="4"/>
        <v>50</v>
      </c>
      <c r="M3" s="65">
        <f t="shared" si="5"/>
        <v>0</v>
      </c>
      <c r="N3" s="162"/>
      <c r="O3" s="162"/>
      <c r="P3" s="162"/>
      <c r="Q3" s="162"/>
      <c r="R3" s="162"/>
      <c r="S3" s="162"/>
      <c r="T3" s="162"/>
      <c r="U3" s="91">
        <f t="shared" si="6"/>
        <v>0</v>
      </c>
    </row>
    <row r="4" spans="1:31" x14ac:dyDescent="0.35">
      <c r="A4" s="202"/>
      <c r="B4" s="100" t="s">
        <v>106</v>
      </c>
      <c r="C4" s="50">
        <v>1</v>
      </c>
      <c r="D4" s="101">
        <v>1</v>
      </c>
      <c r="E4" s="83"/>
      <c r="F4" s="110">
        <f>F3</f>
        <v>30</v>
      </c>
      <c r="G4" s="65">
        <f t="shared" si="0"/>
        <v>5</v>
      </c>
      <c r="H4" s="65">
        <f t="shared" si="7"/>
        <v>200</v>
      </c>
      <c r="I4" s="65">
        <f t="shared" si="1"/>
        <v>0</v>
      </c>
      <c r="J4" s="65">
        <f t="shared" si="2"/>
        <v>50</v>
      </c>
      <c r="K4" s="65">
        <f t="shared" si="3"/>
        <v>0</v>
      </c>
      <c r="L4" s="65">
        <f t="shared" si="4"/>
        <v>50</v>
      </c>
      <c r="M4" s="65">
        <f>(E4*2)*L4</f>
        <v>0</v>
      </c>
      <c r="N4" s="163"/>
      <c r="O4" s="163"/>
      <c r="P4" s="163"/>
      <c r="Q4" s="163"/>
      <c r="R4" s="163"/>
      <c r="S4" s="163"/>
      <c r="T4" s="163"/>
      <c r="U4" s="91">
        <f>(I4+K4+M4+((N4+O4+R4)*F4)+P4+Q4+S4+T4)*D4</f>
        <v>0</v>
      </c>
    </row>
    <row r="5" spans="1:31" ht="15" thickBot="1" x14ac:dyDescent="0.4">
      <c r="A5" s="203"/>
      <c r="B5" s="102" t="s">
        <v>109</v>
      </c>
      <c r="C5" s="125"/>
      <c r="D5" s="103"/>
      <c r="E5" s="97"/>
      <c r="F5" s="110">
        <f>F4</f>
        <v>30</v>
      </c>
      <c r="G5" s="116">
        <f t="shared" si="0"/>
        <v>5</v>
      </c>
      <c r="H5" s="116">
        <f>G5*40</f>
        <v>200</v>
      </c>
      <c r="I5" s="116">
        <f t="shared" si="1"/>
        <v>0</v>
      </c>
      <c r="J5" s="116">
        <f t="shared" si="2"/>
        <v>50</v>
      </c>
      <c r="K5" s="116">
        <f t="shared" si="3"/>
        <v>0</v>
      </c>
      <c r="L5" s="116">
        <f t="shared" si="4"/>
        <v>50</v>
      </c>
      <c r="M5" s="116">
        <f t="shared" si="5"/>
        <v>0</v>
      </c>
      <c r="N5" s="164"/>
      <c r="O5" s="164"/>
      <c r="P5" s="164"/>
      <c r="Q5" s="164"/>
      <c r="R5" s="164"/>
      <c r="S5" s="164"/>
      <c r="T5" s="164"/>
      <c r="U5" s="117">
        <f>(I5+K5+M5+((N5+O5+R5)*F5)+P5+Q5+S5+T5)*D5</f>
        <v>0</v>
      </c>
    </row>
    <row r="6" spans="1:31" x14ac:dyDescent="0.35">
      <c r="A6" s="17"/>
      <c r="C6" s="18"/>
    </row>
    <row r="7" spans="1:31" x14ac:dyDescent="0.35">
      <c r="A7" s="15"/>
      <c r="B7" s="30" t="s">
        <v>25</v>
      </c>
      <c r="C7" s="31">
        <f>SUM(C2:C5)</f>
        <v>1</v>
      </c>
      <c r="D7" s="48">
        <f>SUM(D2:D5)</f>
        <v>1</v>
      </c>
      <c r="U7" s="60">
        <f>SUM(U2:U6)</f>
        <v>0</v>
      </c>
    </row>
    <row r="9" spans="1:31" ht="15" thickBot="1" x14ac:dyDescent="0.4">
      <c r="A9" s="13" t="s">
        <v>93</v>
      </c>
      <c r="B9" s="13"/>
      <c r="C9" s="14"/>
    </row>
    <row r="10" spans="1:31" ht="23.5" x14ac:dyDescent="0.55000000000000004">
      <c r="B10" s="173"/>
      <c r="C10" s="174"/>
      <c r="D10" s="174"/>
      <c r="E10" s="174"/>
      <c r="F10" s="174"/>
      <c r="G10" s="175"/>
    </row>
    <row r="11" spans="1:31" x14ac:dyDescent="0.35">
      <c r="B11" s="176"/>
      <c r="G11" s="177"/>
    </row>
    <row r="12" spans="1:31" x14ac:dyDescent="0.35">
      <c r="B12" s="178"/>
      <c r="G12" s="177"/>
    </row>
    <row r="13" spans="1:31" ht="15" thickBot="1" x14ac:dyDescent="0.4">
      <c r="B13" s="179"/>
      <c r="C13" s="180"/>
      <c r="D13" s="180"/>
      <c r="E13" s="180"/>
      <c r="F13" s="180"/>
      <c r="G13" s="181"/>
    </row>
    <row r="14" spans="1:31" x14ac:dyDescent="0.35">
      <c r="A14" s="13"/>
      <c r="B14" s="13"/>
    </row>
    <row r="15" spans="1:31" x14ac:dyDescent="0.35">
      <c r="A15" s="13"/>
      <c r="B15" s="13"/>
    </row>
    <row r="16" spans="1:31" x14ac:dyDescent="0.35">
      <c r="A16" s="13"/>
      <c r="B16" s="13"/>
    </row>
  </sheetData>
  <mergeCells count="1">
    <mergeCell ref="A2:A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CFBC5-B6AD-4304-BDD6-AF505857C02E}">
  <dimension ref="A1:U16"/>
  <sheetViews>
    <sheetView topLeftCell="E1" zoomScale="70" zoomScaleNormal="70" workbookViewId="0">
      <selection activeCell="R2" sqref="R2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5" max="5" width="9" bestFit="1" customWidth="1"/>
    <col min="6" max="6" width="5.54296875" bestFit="1" customWidth="1"/>
    <col min="7" max="7" width="6.6328125" bestFit="1" customWidth="1"/>
    <col min="8" max="13" width="14.453125" bestFit="1" customWidth="1"/>
    <col min="14" max="20" width="14.453125" customWidth="1"/>
    <col min="21" max="21" width="14.453125" bestFit="1" customWidth="1"/>
  </cols>
  <sheetData>
    <row r="1" spans="1:21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79" t="s">
        <v>103</v>
      </c>
      <c r="H1" s="80" t="s">
        <v>100</v>
      </c>
      <c r="I1" s="80" t="s">
        <v>104</v>
      </c>
      <c r="J1" s="80" t="s">
        <v>101</v>
      </c>
      <c r="K1" s="80" t="s">
        <v>104</v>
      </c>
      <c r="L1" s="80" t="s">
        <v>102</v>
      </c>
      <c r="M1" s="80" t="s">
        <v>104</v>
      </c>
      <c r="N1" s="166" t="s">
        <v>111</v>
      </c>
      <c r="O1" s="166" t="s">
        <v>33</v>
      </c>
      <c r="P1" s="166" t="s">
        <v>34</v>
      </c>
      <c r="Q1" s="166" t="s">
        <v>35</v>
      </c>
      <c r="R1" s="166" t="s">
        <v>114</v>
      </c>
      <c r="S1" s="166" t="s">
        <v>36</v>
      </c>
      <c r="T1" s="166" t="s">
        <v>113</v>
      </c>
      <c r="U1" s="81" t="s">
        <v>25</v>
      </c>
    </row>
    <row r="2" spans="1:21" ht="15" customHeight="1" x14ac:dyDescent="0.35">
      <c r="A2" s="201" t="s">
        <v>105</v>
      </c>
      <c r="B2" s="98" t="s">
        <v>107</v>
      </c>
      <c r="C2" s="123"/>
      <c r="D2" s="99"/>
      <c r="E2" s="94"/>
      <c r="F2" s="113">
        <v>30</v>
      </c>
      <c r="G2" s="74">
        <f t="shared" ref="G2:G5" si="0">F2/6</f>
        <v>5</v>
      </c>
      <c r="H2" s="74">
        <f>G2*40</f>
        <v>200</v>
      </c>
      <c r="I2" s="74">
        <f t="shared" ref="I2:I5" si="1">E2*H2</f>
        <v>0</v>
      </c>
      <c r="J2" s="74">
        <f t="shared" ref="J2:J5" si="2">G2*10</f>
        <v>50</v>
      </c>
      <c r="K2" s="74">
        <f t="shared" ref="K2:K5" si="3">(E2*1.5)*J2</f>
        <v>0</v>
      </c>
      <c r="L2" s="74">
        <f t="shared" ref="L2:L5" si="4">G2*10</f>
        <v>50</v>
      </c>
      <c r="M2" s="74">
        <f t="shared" ref="M2:M5" si="5">(E2*2)*L2</f>
        <v>0</v>
      </c>
      <c r="N2" s="161"/>
      <c r="O2" s="161"/>
      <c r="P2" s="161"/>
      <c r="Q2" s="161"/>
      <c r="R2" s="161"/>
      <c r="S2" s="161"/>
      <c r="T2" s="161"/>
      <c r="U2" s="88">
        <f t="shared" ref="U2:U4" si="6">(I2+K2+M2+((N2+O2+R2)*F2)+P2+Q2+S2+T2)*D2</f>
        <v>0</v>
      </c>
    </row>
    <row r="3" spans="1:21" x14ac:dyDescent="0.35">
      <c r="A3" s="202"/>
      <c r="B3" s="100" t="s">
        <v>108</v>
      </c>
      <c r="C3" s="124"/>
      <c r="D3" s="101"/>
      <c r="E3" s="95"/>
      <c r="F3" s="114">
        <f>F2</f>
        <v>30</v>
      </c>
      <c r="G3" s="65">
        <f t="shared" si="0"/>
        <v>5</v>
      </c>
      <c r="H3" s="65">
        <f t="shared" ref="H3:H4" si="7">G3*40</f>
        <v>200</v>
      </c>
      <c r="I3" s="65">
        <f t="shared" si="1"/>
        <v>0</v>
      </c>
      <c r="J3" s="65">
        <f t="shared" si="2"/>
        <v>50</v>
      </c>
      <c r="K3" s="65">
        <f t="shared" si="3"/>
        <v>0</v>
      </c>
      <c r="L3" s="65">
        <f t="shared" si="4"/>
        <v>50</v>
      </c>
      <c r="M3" s="65">
        <f t="shared" si="5"/>
        <v>0</v>
      </c>
      <c r="N3" s="162"/>
      <c r="O3" s="162"/>
      <c r="P3" s="162"/>
      <c r="Q3" s="162"/>
      <c r="R3" s="162"/>
      <c r="S3" s="162"/>
      <c r="T3" s="162"/>
      <c r="U3" s="91">
        <f t="shared" si="6"/>
        <v>0</v>
      </c>
    </row>
    <row r="4" spans="1:21" x14ac:dyDescent="0.35">
      <c r="A4" s="202"/>
      <c r="B4" s="100" t="s">
        <v>106</v>
      </c>
      <c r="C4" s="124"/>
      <c r="D4" s="101"/>
      <c r="E4" s="83"/>
      <c r="F4" s="110">
        <f>F3</f>
        <v>30</v>
      </c>
      <c r="G4" s="65">
        <f t="shared" si="0"/>
        <v>5</v>
      </c>
      <c r="H4" s="65">
        <f t="shared" si="7"/>
        <v>200</v>
      </c>
      <c r="I4" s="65">
        <f t="shared" si="1"/>
        <v>0</v>
      </c>
      <c r="J4" s="65">
        <f t="shared" si="2"/>
        <v>50</v>
      </c>
      <c r="K4" s="65">
        <f t="shared" si="3"/>
        <v>0</v>
      </c>
      <c r="L4" s="65">
        <f t="shared" si="4"/>
        <v>50</v>
      </c>
      <c r="M4" s="65">
        <f t="shared" si="5"/>
        <v>0</v>
      </c>
      <c r="N4" s="163"/>
      <c r="O4" s="163"/>
      <c r="P4" s="163"/>
      <c r="Q4" s="163"/>
      <c r="R4" s="163"/>
      <c r="S4" s="163"/>
      <c r="T4" s="163"/>
      <c r="U4" s="91">
        <f t="shared" si="6"/>
        <v>0</v>
      </c>
    </row>
    <row r="5" spans="1:21" ht="15" thickBot="1" x14ac:dyDescent="0.4">
      <c r="A5" s="203"/>
      <c r="B5" s="102" t="s">
        <v>109</v>
      </c>
      <c r="C5" s="165">
        <v>1</v>
      </c>
      <c r="D5" s="103">
        <v>1</v>
      </c>
      <c r="E5" s="97"/>
      <c r="F5" s="110">
        <f>F4</f>
        <v>30</v>
      </c>
      <c r="G5" s="116">
        <f t="shared" si="0"/>
        <v>5</v>
      </c>
      <c r="H5" s="116">
        <f>G5*40</f>
        <v>200</v>
      </c>
      <c r="I5" s="116">
        <f t="shared" si="1"/>
        <v>0</v>
      </c>
      <c r="J5" s="116">
        <f t="shared" si="2"/>
        <v>50</v>
      </c>
      <c r="K5" s="116">
        <f t="shared" si="3"/>
        <v>0</v>
      </c>
      <c r="L5" s="116">
        <f t="shared" si="4"/>
        <v>50</v>
      </c>
      <c r="M5" s="116">
        <f t="shared" si="5"/>
        <v>0</v>
      </c>
      <c r="N5" s="164"/>
      <c r="O5" s="164"/>
      <c r="P5" s="164"/>
      <c r="Q5" s="164"/>
      <c r="R5" s="164"/>
      <c r="S5" s="164"/>
      <c r="T5" s="164"/>
      <c r="U5" s="117">
        <f>(I5+K5+M5+((N5+O5+R5)*F5)+P5+Q5+S5+T5)*D5</f>
        <v>0</v>
      </c>
    </row>
    <row r="6" spans="1:21" x14ac:dyDescent="0.35">
      <c r="A6" s="17"/>
      <c r="C6" s="18"/>
    </row>
    <row r="7" spans="1:21" x14ac:dyDescent="0.35">
      <c r="A7" s="15"/>
      <c r="B7" s="30" t="s">
        <v>25</v>
      </c>
      <c r="C7" s="31">
        <f>SUM(C2:C5)</f>
        <v>1</v>
      </c>
      <c r="D7" s="48">
        <f>SUM(D2:D5)</f>
        <v>1</v>
      </c>
      <c r="U7" s="60">
        <f>SUM(U2:U6)</f>
        <v>0</v>
      </c>
    </row>
    <row r="9" spans="1:21" ht="15" thickBot="1" x14ac:dyDescent="0.4">
      <c r="A9" s="13" t="s">
        <v>93</v>
      </c>
      <c r="B9" s="13"/>
      <c r="C9" s="14"/>
    </row>
    <row r="10" spans="1:21" ht="23.5" x14ac:dyDescent="0.55000000000000004">
      <c r="B10" s="173"/>
      <c r="C10" s="174"/>
      <c r="D10" s="174"/>
      <c r="E10" s="174"/>
      <c r="F10" s="174"/>
      <c r="G10" s="175"/>
    </row>
    <row r="11" spans="1:21" x14ac:dyDescent="0.35">
      <c r="B11" s="176"/>
      <c r="G11" s="177"/>
    </row>
    <row r="12" spans="1:21" x14ac:dyDescent="0.35">
      <c r="B12" s="178"/>
      <c r="G12" s="177"/>
    </row>
    <row r="13" spans="1:21" ht="15" thickBot="1" x14ac:dyDescent="0.4">
      <c r="B13" s="179"/>
      <c r="C13" s="180"/>
      <c r="D13" s="180"/>
      <c r="E13" s="180"/>
      <c r="F13" s="180"/>
      <c r="G13" s="181"/>
    </row>
    <row r="14" spans="1:21" x14ac:dyDescent="0.35">
      <c r="A14" s="13"/>
      <c r="B14" s="13"/>
    </row>
    <row r="15" spans="1:21" x14ac:dyDescent="0.35">
      <c r="A15" s="13"/>
      <c r="B15" s="13"/>
    </row>
    <row r="16" spans="1:21" x14ac:dyDescent="0.35">
      <c r="A16" s="13"/>
      <c r="B16" s="13"/>
    </row>
  </sheetData>
  <mergeCells count="1">
    <mergeCell ref="A2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D3759-BA62-4758-9B1E-4A206EC36881}">
  <dimension ref="A1:Q43"/>
  <sheetViews>
    <sheetView workbookViewId="0">
      <selection activeCell="F10" sqref="F10"/>
    </sheetView>
  </sheetViews>
  <sheetFormatPr defaultRowHeight="14.5" x14ac:dyDescent="0.35"/>
  <cols>
    <col min="2" max="2" width="34.90625" customWidth="1"/>
    <col min="3" max="4" width="12.36328125" bestFit="1" customWidth="1"/>
    <col min="5" max="7" width="11.90625" bestFit="1" customWidth="1"/>
    <col min="8" max="8" width="14.36328125" customWidth="1"/>
    <col min="9" max="9" width="13.1796875" customWidth="1"/>
    <col min="10" max="10" width="13.54296875" customWidth="1"/>
    <col min="11" max="11" width="12" customWidth="1"/>
    <col min="12" max="12" width="11.6328125" customWidth="1"/>
    <col min="13" max="13" width="11.36328125" customWidth="1"/>
    <col min="15" max="15" width="13.453125" customWidth="1"/>
    <col min="16" max="16" width="12.6328125" customWidth="1"/>
    <col min="17" max="17" width="11.90625" bestFit="1" customWidth="1"/>
  </cols>
  <sheetData>
    <row r="1" spans="1:17" ht="58" x14ac:dyDescent="0.35">
      <c r="A1" s="57" t="s">
        <v>24</v>
      </c>
      <c r="B1" s="58" t="s">
        <v>26</v>
      </c>
      <c r="C1" s="58" t="s">
        <v>27</v>
      </c>
      <c r="D1" s="58" t="s">
        <v>28</v>
      </c>
      <c r="E1" s="58" t="s">
        <v>29</v>
      </c>
      <c r="F1" s="58" t="s">
        <v>30</v>
      </c>
      <c r="G1" s="58" t="s">
        <v>31</v>
      </c>
      <c r="H1" s="58" t="s">
        <v>32</v>
      </c>
      <c r="I1" s="58" t="s">
        <v>111</v>
      </c>
      <c r="J1" s="58" t="s">
        <v>33</v>
      </c>
      <c r="K1" s="58" t="s">
        <v>34</v>
      </c>
      <c r="L1" s="58" t="s">
        <v>35</v>
      </c>
      <c r="M1" s="58" t="s">
        <v>114</v>
      </c>
      <c r="N1" s="58" t="s">
        <v>110</v>
      </c>
      <c r="O1" s="58" t="s">
        <v>36</v>
      </c>
      <c r="P1" s="58" t="s">
        <v>113</v>
      </c>
      <c r="Q1" s="58" t="s">
        <v>112</v>
      </c>
    </row>
    <row r="2" spans="1:17" x14ac:dyDescent="0.3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35">
      <c r="A3" s="50">
        <v>1</v>
      </c>
      <c r="B3" s="51" t="s">
        <v>37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x14ac:dyDescent="0.35">
      <c r="A4" s="50">
        <v>2</v>
      </c>
      <c r="B4" s="3" t="s">
        <v>58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x14ac:dyDescent="0.35">
      <c r="A5" s="50">
        <v>3</v>
      </c>
      <c r="B5" s="52" t="s">
        <v>59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x14ac:dyDescent="0.35">
      <c r="A6" s="50">
        <v>4</v>
      </c>
      <c r="B6" s="52" t="s">
        <v>55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x14ac:dyDescent="0.35">
      <c r="A7" s="50">
        <v>5</v>
      </c>
      <c r="B7" s="53" t="s">
        <v>56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7" x14ac:dyDescent="0.35">
      <c r="A8" s="50">
        <v>6</v>
      </c>
      <c r="B8" s="3" t="s">
        <v>38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7" x14ac:dyDescent="0.35">
      <c r="A9" s="50">
        <v>7</v>
      </c>
      <c r="B9" s="3" t="s">
        <v>39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7" x14ac:dyDescent="0.35">
      <c r="A10" s="50">
        <v>8</v>
      </c>
      <c r="B10" s="3" t="s">
        <v>40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17" x14ac:dyDescent="0.35">
      <c r="A11" s="50">
        <v>9</v>
      </c>
      <c r="B11" s="3" t="s">
        <v>57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7" x14ac:dyDescent="0.35">
      <c r="A12" s="50">
        <v>10</v>
      </c>
      <c r="B12" s="3" t="s">
        <v>41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 x14ac:dyDescent="0.35">
      <c r="A13" s="50">
        <v>11</v>
      </c>
      <c r="B13" s="3" t="s">
        <v>60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x14ac:dyDescent="0.35">
      <c r="A14" s="50">
        <v>12</v>
      </c>
      <c r="B14" s="3" t="s">
        <v>42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7" x14ac:dyDescent="0.35">
      <c r="A15" s="50">
        <v>13</v>
      </c>
      <c r="B15" s="3" t="s">
        <v>61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7" x14ac:dyDescent="0.35">
      <c r="A16" s="50">
        <v>14</v>
      </c>
      <c r="B16" s="51" t="s">
        <v>62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x14ac:dyDescent="0.35">
      <c r="A17" s="50">
        <v>15</v>
      </c>
      <c r="B17" s="3" t="s">
        <v>43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35">
      <c r="A18" s="50">
        <v>16</v>
      </c>
      <c r="B18" s="3" t="s">
        <v>44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x14ac:dyDescent="0.35">
      <c r="A19" s="50">
        <v>17</v>
      </c>
      <c r="B19" s="54" t="s">
        <v>45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x14ac:dyDescent="0.35">
      <c r="A20" s="50">
        <v>18</v>
      </c>
      <c r="B20" s="55" t="s">
        <v>46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7" x14ac:dyDescent="0.35">
      <c r="A21" s="50">
        <v>19</v>
      </c>
      <c r="B21" s="3" t="s">
        <v>64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x14ac:dyDescent="0.35">
      <c r="A22" s="50">
        <v>20</v>
      </c>
      <c r="B22" s="3" t="s">
        <v>63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x14ac:dyDescent="0.35">
      <c r="A23" s="50">
        <v>21</v>
      </c>
      <c r="B23" s="3" t="s">
        <v>47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x14ac:dyDescent="0.35">
      <c r="A24" s="50">
        <v>22</v>
      </c>
      <c r="B24" s="3" t="s">
        <v>48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x14ac:dyDescent="0.35">
      <c r="A25" s="50">
        <v>23</v>
      </c>
      <c r="B25" s="3" t="s">
        <v>49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x14ac:dyDescent="0.35">
      <c r="A26" s="50">
        <v>24</v>
      </c>
      <c r="B26" s="3" t="s">
        <v>50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x14ac:dyDescent="0.35">
      <c r="A27" s="50">
        <v>25</v>
      </c>
      <c r="B27" s="3" t="s">
        <v>51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x14ac:dyDescent="0.35">
      <c r="A28" s="50">
        <v>26</v>
      </c>
      <c r="B28" s="3" t="s">
        <v>52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x14ac:dyDescent="0.35">
      <c r="A29" s="50">
        <v>27</v>
      </c>
      <c r="B29" s="3" t="s">
        <v>53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x14ac:dyDescent="0.35">
      <c r="A30" s="50">
        <v>28</v>
      </c>
      <c r="B30" s="3" t="s">
        <v>54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x14ac:dyDescent="0.35">
      <c r="A31" s="50">
        <v>29</v>
      </c>
      <c r="B31" s="3" t="s">
        <v>115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 x14ac:dyDescent="0.35">
      <c r="A32" s="50">
        <v>30</v>
      </c>
      <c r="B32" s="3" t="s">
        <v>116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17" x14ac:dyDescent="0.35">
      <c r="A33" s="50">
        <v>31</v>
      </c>
      <c r="B33" s="3" t="s">
        <v>117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x14ac:dyDescent="0.35">
      <c r="A34" s="50">
        <v>32</v>
      </c>
      <c r="B34" s="3" t="s">
        <v>118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35">
      <c r="A35" s="50">
        <v>33</v>
      </c>
      <c r="B35" s="3" t="s">
        <v>119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x14ac:dyDescent="0.35">
      <c r="A36" s="50">
        <v>34</v>
      </c>
      <c r="B36" s="3" t="s">
        <v>120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x14ac:dyDescent="0.35">
      <c r="A37" s="50">
        <v>35</v>
      </c>
      <c r="B37" s="3" t="s">
        <v>121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x14ac:dyDescent="0.35">
      <c r="A38" s="50">
        <v>36</v>
      </c>
      <c r="B38" s="3" t="s">
        <v>122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x14ac:dyDescent="0.35">
      <c r="A39" s="171"/>
      <c r="B39" s="172" t="s">
        <v>105</v>
      </c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</row>
    <row r="40" spans="1:17" x14ac:dyDescent="0.35">
      <c r="A40" s="189">
        <v>37</v>
      </c>
      <c r="B40" s="190" t="s">
        <v>124</v>
      </c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</row>
    <row r="41" spans="1:17" x14ac:dyDescent="0.35">
      <c r="A41" s="189">
        <v>38</v>
      </c>
      <c r="B41" s="190" t="s">
        <v>125</v>
      </c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</row>
    <row r="42" spans="1:17" x14ac:dyDescent="0.35">
      <c r="A42" s="189">
        <v>39</v>
      </c>
      <c r="B42" s="190" t="s">
        <v>126</v>
      </c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</row>
    <row r="43" spans="1:17" x14ac:dyDescent="0.35">
      <c r="A43" s="189">
        <v>40</v>
      </c>
      <c r="B43" s="190" t="s">
        <v>127</v>
      </c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30EC9-791F-49DC-8C42-94EAEDEC41CC}">
  <dimension ref="A1:R49"/>
  <sheetViews>
    <sheetView zoomScale="90" zoomScaleNormal="90" workbookViewId="0">
      <selection activeCell="B36" sqref="B36"/>
    </sheetView>
  </sheetViews>
  <sheetFormatPr defaultRowHeight="14.5" x14ac:dyDescent="0.35"/>
  <cols>
    <col min="2" max="2" width="50.453125" customWidth="1"/>
    <col min="3" max="3" width="8.453125" bestFit="1" customWidth="1"/>
    <col min="4" max="4" width="18.36328125" customWidth="1"/>
    <col min="5" max="5" width="15.81640625" bestFit="1" customWidth="1"/>
    <col min="6" max="6" width="15.6328125" style="154" customWidth="1"/>
    <col min="7" max="7" width="9.90625" customWidth="1"/>
    <col min="8" max="8" width="16.81640625" bestFit="1" customWidth="1"/>
    <col min="9" max="9" width="8.81640625" customWidth="1"/>
    <col min="10" max="10" width="19.453125" customWidth="1"/>
    <col min="11" max="11" width="11.6328125" bestFit="1" customWidth="1"/>
    <col min="12" max="12" width="19.453125" customWidth="1"/>
    <col min="13" max="13" width="8.6328125" customWidth="1"/>
    <col min="14" max="14" width="19.453125" customWidth="1"/>
    <col min="15" max="15" width="8.6328125" customWidth="1"/>
    <col min="16" max="16" width="19.453125" customWidth="1"/>
    <col min="18" max="18" width="23.81640625" customWidth="1"/>
  </cols>
  <sheetData>
    <row r="1" spans="1:16" ht="84" customHeight="1" x14ac:dyDescent="0.35">
      <c r="A1" s="1" t="s">
        <v>24</v>
      </c>
      <c r="B1" s="2" t="s">
        <v>135</v>
      </c>
      <c r="C1" s="2" t="s">
        <v>91</v>
      </c>
      <c r="D1" s="2" t="s">
        <v>92</v>
      </c>
      <c r="E1" s="2" t="s">
        <v>94</v>
      </c>
      <c r="F1" s="170" t="s">
        <v>95</v>
      </c>
      <c r="G1" s="2" t="s">
        <v>128</v>
      </c>
      <c r="H1" s="156" t="s">
        <v>130</v>
      </c>
      <c r="I1" s="2" t="s">
        <v>128</v>
      </c>
      <c r="J1" s="156" t="s">
        <v>131</v>
      </c>
      <c r="K1" s="2" t="s">
        <v>128</v>
      </c>
      <c r="L1" s="156" t="s">
        <v>132</v>
      </c>
      <c r="M1" s="2" t="s">
        <v>128</v>
      </c>
      <c r="N1" s="156" t="s">
        <v>133</v>
      </c>
      <c r="O1" s="2" t="s">
        <v>128</v>
      </c>
      <c r="P1" s="156" t="s">
        <v>134</v>
      </c>
    </row>
    <row r="2" spans="1:16" x14ac:dyDescent="0.35">
      <c r="A2" s="3"/>
      <c r="B2" s="5"/>
      <c r="C2" s="5"/>
      <c r="D2" s="5"/>
      <c r="E2" s="3"/>
      <c r="F2" s="42"/>
    </row>
    <row r="3" spans="1:16" x14ac:dyDescent="0.35">
      <c r="A3" s="3">
        <v>1</v>
      </c>
      <c r="B3" s="4" t="s">
        <v>0</v>
      </c>
      <c r="C3" s="6">
        <v>15</v>
      </c>
      <c r="D3" s="6">
        <f>' (1) HP Rotor'!C47</f>
        <v>34</v>
      </c>
      <c r="E3" s="42">
        <f>' (1) HP Rotor'!D47</f>
        <v>34</v>
      </c>
      <c r="F3" s="184"/>
      <c r="G3" s="168">
        <v>12</v>
      </c>
      <c r="H3" s="184">
        <f>G3*F3</f>
        <v>0</v>
      </c>
      <c r="I3" s="168">
        <f>G3</f>
        <v>12</v>
      </c>
      <c r="J3" s="184">
        <f t="shared" ref="J3:J33" si="0">I3*F3</f>
        <v>0</v>
      </c>
      <c r="K3" s="168">
        <f>I3</f>
        <v>12</v>
      </c>
      <c r="L3" s="184">
        <f>K3*F3</f>
        <v>0</v>
      </c>
      <c r="M3" s="168">
        <f>K3</f>
        <v>12</v>
      </c>
      <c r="N3" s="184">
        <f>M3*F3</f>
        <v>0</v>
      </c>
      <c r="O3" s="168">
        <f>M3</f>
        <v>12</v>
      </c>
      <c r="P3" s="184">
        <f>O3*F3</f>
        <v>0</v>
      </c>
    </row>
    <row r="4" spans="1:16" x14ac:dyDescent="0.35">
      <c r="A4" s="3">
        <v>2</v>
      </c>
      <c r="B4" s="4" t="s">
        <v>1</v>
      </c>
      <c r="C4" s="6">
        <v>6</v>
      </c>
      <c r="D4" s="6">
        <f>'(2) Over speed trip stub shaft'!C47</f>
        <v>15</v>
      </c>
      <c r="E4" s="42">
        <f>'(2) Over speed trip stub shaft'!D47</f>
        <v>15</v>
      </c>
      <c r="F4" s="184"/>
      <c r="G4" s="168">
        <v>8</v>
      </c>
      <c r="H4" s="184">
        <f t="shared" ref="H4:H28" si="1">G4*F4</f>
        <v>0</v>
      </c>
      <c r="I4" s="168">
        <f t="shared" ref="I4:I27" si="2">G4</f>
        <v>8</v>
      </c>
      <c r="J4" s="184">
        <f t="shared" si="0"/>
        <v>0</v>
      </c>
      <c r="K4" s="168">
        <f t="shared" ref="K4:K33" si="3">I4</f>
        <v>8</v>
      </c>
      <c r="L4" s="184">
        <f t="shared" ref="L4:L33" si="4">K4*F4</f>
        <v>0</v>
      </c>
      <c r="M4" s="168">
        <f t="shared" ref="M4:M33" si="5">K4</f>
        <v>8</v>
      </c>
      <c r="N4" s="184">
        <f t="shared" ref="N4:N33" si="6">M4*F4</f>
        <v>0</v>
      </c>
      <c r="O4" s="168">
        <f t="shared" ref="O4:O33" si="7">M4</f>
        <v>8</v>
      </c>
      <c r="P4" s="184">
        <f t="shared" ref="P4:P33" si="8">O4*F4</f>
        <v>0</v>
      </c>
    </row>
    <row r="5" spans="1:16" x14ac:dyDescent="0.35">
      <c r="A5" s="3">
        <v>3</v>
      </c>
      <c r="B5" s="4" t="s">
        <v>2</v>
      </c>
      <c r="C5" s="6">
        <v>14</v>
      </c>
      <c r="D5" s="6">
        <f>'(3)Replace steam inlet sleeves'!C47</f>
        <v>18</v>
      </c>
      <c r="E5" s="42">
        <f>'(3)Replace steam inlet sleeves'!D47</f>
        <v>18</v>
      </c>
      <c r="F5" s="184"/>
      <c r="G5" s="168">
        <v>48</v>
      </c>
      <c r="H5" s="184">
        <f t="shared" si="1"/>
        <v>0</v>
      </c>
      <c r="I5" s="168">
        <f t="shared" si="2"/>
        <v>48</v>
      </c>
      <c r="J5" s="184">
        <f t="shared" si="0"/>
        <v>0</v>
      </c>
      <c r="K5" s="168">
        <f t="shared" si="3"/>
        <v>48</v>
      </c>
      <c r="L5" s="184">
        <f t="shared" si="4"/>
        <v>0</v>
      </c>
      <c r="M5" s="168">
        <f t="shared" si="5"/>
        <v>48</v>
      </c>
      <c r="N5" s="184">
        <f t="shared" si="6"/>
        <v>0</v>
      </c>
      <c r="O5" s="168">
        <f t="shared" si="7"/>
        <v>48</v>
      </c>
      <c r="P5" s="184">
        <f t="shared" si="8"/>
        <v>0</v>
      </c>
    </row>
    <row r="6" spans="1:16" x14ac:dyDescent="0.35">
      <c r="A6" s="3">
        <v>4</v>
      </c>
      <c r="B6" s="4" t="s">
        <v>3</v>
      </c>
      <c r="C6" s="7">
        <v>13</v>
      </c>
      <c r="D6" s="7">
        <f>'(4)HP Inner casing'!C47</f>
        <v>37</v>
      </c>
      <c r="E6" s="49">
        <f>'(4)HP Inner casing'!D47</f>
        <v>37</v>
      </c>
      <c r="F6" s="184"/>
      <c r="G6" s="168">
        <v>12</v>
      </c>
      <c r="H6" s="184">
        <f t="shared" si="1"/>
        <v>0</v>
      </c>
      <c r="I6" s="168">
        <f t="shared" si="2"/>
        <v>12</v>
      </c>
      <c r="J6" s="184">
        <f t="shared" si="0"/>
        <v>0</v>
      </c>
      <c r="K6" s="168">
        <f t="shared" si="3"/>
        <v>12</v>
      </c>
      <c r="L6" s="184">
        <f t="shared" si="4"/>
        <v>0</v>
      </c>
      <c r="M6" s="168">
        <f t="shared" si="5"/>
        <v>12</v>
      </c>
      <c r="N6" s="184">
        <f t="shared" si="6"/>
        <v>0</v>
      </c>
      <c r="O6" s="168">
        <f t="shared" si="7"/>
        <v>12</v>
      </c>
      <c r="P6" s="184">
        <f t="shared" si="8"/>
        <v>0</v>
      </c>
    </row>
    <row r="7" spans="1:16" x14ac:dyDescent="0.35">
      <c r="A7" s="3">
        <v>5</v>
      </c>
      <c r="B7" s="4" t="s">
        <v>4</v>
      </c>
      <c r="C7" s="6">
        <v>7</v>
      </c>
      <c r="D7" s="6">
        <f>'(5) HP Diap'!C47</f>
        <v>26</v>
      </c>
      <c r="E7" s="42">
        <f>'(5) HP Diap'!D47</f>
        <v>26</v>
      </c>
      <c r="F7" s="184"/>
      <c r="G7" s="168">
        <v>80</v>
      </c>
      <c r="H7" s="184">
        <f t="shared" si="1"/>
        <v>0</v>
      </c>
      <c r="I7" s="168">
        <f t="shared" si="2"/>
        <v>80</v>
      </c>
      <c r="J7" s="184">
        <f t="shared" si="0"/>
        <v>0</v>
      </c>
      <c r="K7" s="168">
        <f t="shared" si="3"/>
        <v>80</v>
      </c>
      <c r="L7" s="184">
        <f t="shared" si="4"/>
        <v>0</v>
      </c>
      <c r="M7" s="168">
        <f t="shared" si="5"/>
        <v>80</v>
      </c>
      <c r="N7" s="184">
        <f t="shared" si="6"/>
        <v>0</v>
      </c>
      <c r="O7" s="168">
        <f t="shared" si="7"/>
        <v>80</v>
      </c>
      <c r="P7" s="184">
        <f t="shared" si="8"/>
        <v>0</v>
      </c>
    </row>
    <row r="8" spans="1:16" x14ac:dyDescent="0.35">
      <c r="A8" s="3">
        <v>6</v>
      </c>
      <c r="B8" s="4" t="s">
        <v>5</v>
      </c>
      <c r="C8" s="6">
        <v>15</v>
      </c>
      <c r="D8" s="6">
        <f>'(6) IP Rotor'!C47</f>
        <v>34</v>
      </c>
      <c r="E8" s="42">
        <f>'(6) IP Rotor'!D47</f>
        <v>34</v>
      </c>
      <c r="F8" s="184"/>
      <c r="G8" s="168">
        <v>12</v>
      </c>
      <c r="H8" s="184">
        <f t="shared" si="1"/>
        <v>0</v>
      </c>
      <c r="I8" s="168">
        <f t="shared" si="2"/>
        <v>12</v>
      </c>
      <c r="J8" s="184">
        <f t="shared" si="0"/>
        <v>0</v>
      </c>
      <c r="K8" s="168">
        <f t="shared" si="3"/>
        <v>12</v>
      </c>
      <c r="L8" s="184">
        <f t="shared" si="4"/>
        <v>0</v>
      </c>
      <c r="M8" s="168">
        <f t="shared" si="5"/>
        <v>12</v>
      </c>
      <c r="N8" s="184">
        <f t="shared" si="6"/>
        <v>0</v>
      </c>
      <c r="O8" s="168">
        <f t="shared" si="7"/>
        <v>12</v>
      </c>
      <c r="P8" s="184">
        <f t="shared" si="8"/>
        <v>0</v>
      </c>
    </row>
    <row r="9" spans="1:16" x14ac:dyDescent="0.35">
      <c r="A9" s="3">
        <v>7</v>
      </c>
      <c r="B9" s="4" t="s">
        <v>6</v>
      </c>
      <c r="C9" s="6">
        <v>13</v>
      </c>
      <c r="D9" s="6">
        <f>'(7) IP Inner Casing'!C47</f>
        <v>26</v>
      </c>
      <c r="E9" s="42">
        <f>'(7) IP Inner Casing'!D47</f>
        <v>26</v>
      </c>
      <c r="F9" s="184"/>
      <c r="G9" s="168">
        <v>12</v>
      </c>
      <c r="H9" s="184">
        <f t="shared" si="1"/>
        <v>0</v>
      </c>
      <c r="I9" s="168">
        <f t="shared" si="2"/>
        <v>12</v>
      </c>
      <c r="J9" s="184">
        <f t="shared" si="0"/>
        <v>0</v>
      </c>
      <c r="K9" s="168">
        <f t="shared" si="3"/>
        <v>12</v>
      </c>
      <c r="L9" s="184">
        <f t="shared" si="4"/>
        <v>0</v>
      </c>
      <c r="M9" s="168">
        <f t="shared" si="5"/>
        <v>12</v>
      </c>
      <c r="N9" s="184">
        <f t="shared" si="6"/>
        <v>0</v>
      </c>
      <c r="O9" s="168">
        <f t="shared" si="7"/>
        <v>12</v>
      </c>
      <c r="P9" s="184">
        <f t="shared" si="8"/>
        <v>0</v>
      </c>
    </row>
    <row r="10" spans="1:16" x14ac:dyDescent="0.35">
      <c r="A10" s="3">
        <v>8</v>
      </c>
      <c r="B10" s="4" t="s">
        <v>7</v>
      </c>
      <c r="C10" s="6">
        <v>8</v>
      </c>
      <c r="D10" s="6">
        <f>'(8)IP Nozzle'!C47</f>
        <v>24</v>
      </c>
      <c r="E10" s="42">
        <f>'(8)IP Nozzle'!D47</f>
        <v>24</v>
      </c>
      <c r="F10" s="184"/>
      <c r="G10" s="168">
        <v>12</v>
      </c>
      <c r="H10" s="184">
        <f t="shared" si="1"/>
        <v>0</v>
      </c>
      <c r="I10" s="168">
        <f t="shared" si="2"/>
        <v>12</v>
      </c>
      <c r="J10" s="184">
        <f t="shared" si="0"/>
        <v>0</v>
      </c>
      <c r="K10" s="168">
        <f t="shared" si="3"/>
        <v>12</v>
      </c>
      <c r="L10" s="184">
        <f t="shared" si="4"/>
        <v>0</v>
      </c>
      <c r="M10" s="168">
        <f t="shared" si="5"/>
        <v>12</v>
      </c>
      <c r="N10" s="184">
        <f t="shared" si="6"/>
        <v>0</v>
      </c>
      <c r="O10" s="168">
        <f t="shared" si="7"/>
        <v>12</v>
      </c>
      <c r="P10" s="184">
        <f t="shared" si="8"/>
        <v>0</v>
      </c>
    </row>
    <row r="11" spans="1:16" x14ac:dyDescent="0.35">
      <c r="A11" s="3">
        <v>9</v>
      </c>
      <c r="B11" s="4" t="s">
        <v>8</v>
      </c>
      <c r="C11" s="6">
        <v>7</v>
      </c>
      <c r="D11" s="6">
        <f>'(9) IP Diaph'!C47</f>
        <v>29</v>
      </c>
      <c r="E11" s="42">
        <f>'(9) IP Diaph'!D47</f>
        <v>29</v>
      </c>
      <c r="F11" s="184"/>
      <c r="G11" s="168">
        <v>80</v>
      </c>
      <c r="H11" s="184">
        <f t="shared" si="1"/>
        <v>0</v>
      </c>
      <c r="I11" s="168">
        <f t="shared" si="2"/>
        <v>80</v>
      </c>
      <c r="J11" s="184">
        <f t="shared" si="0"/>
        <v>0</v>
      </c>
      <c r="K11" s="168">
        <f t="shared" si="3"/>
        <v>80</v>
      </c>
      <c r="L11" s="184">
        <f t="shared" si="4"/>
        <v>0</v>
      </c>
      <c r="M11" s="168">
        <f t="shared" si="5"/>
        <v>80</v>
      </c>
      <c r="N11" s="184">
        <f t="shared" si="6"/>
        <v>0</v>
      </c>
      <c r="O11" s="168">
        <f t="shared" si="7"/>
        <v>80</v>
      </c>
      <c r="P11" s="184">
        <f t="shared" si="8"/>
        <v>0</v>
      </c>
    </row>
    <row r="12" spans="1:16" x14ac:dyDescent="0.35">
      <c r="A12" s="3">
        <v>10</v>
      </c>
      <c r="B12" s="4" t="s">
        <v>9</v>
      </c>
      <c r="C12" s="6">
        <v>28</v>
      </c>
      <c r="D12" s="6">
        <f>'(10) LP Rotor'!C47</f>
        <v>37</v>
      </c>
      <c r="E12" s="42">
        <f>'(10) LP Rotor'!D47</f>
        <v>37</v>
      </c>
      <c r="F12" s="184"/>
      <c r="G12" s="168">
        <v>12</v>
      </c>
      <c r="H12" s="184">
        <f t="shared" si="1"/>
        <v>0</v>
      </c>
      <c r="I12" s="168">
        <f t="shared" si="2"/>
        <v>12</v>
      </c>
      <c r="J12" s="184">
        <f t="shared" si="0"/>
        <v>0</v>
      </c>
      <c r="K12" s="168">
        <f t="shared" si="3"/>
        <v>12</v>
      </c>
      <c r="L12" s="184">
        <f t="shared" si="4"/>
        <v>0</v>
      </c>
      <c r="M12" s="168">
        <f t="shared" si="5"/>
        <v>12</v>
      </c>
      <c r="N12" s="184">
        <f t="shared" si="6"/>
        <v>0</v>
      </c>
      <c r="O12" s="168">
        <f t="shared" si="7"/>
        <v>12</v>
      </c>
      <c r="P12" s="184">
        <f t="shared" si="8"/>
        <v>0</v>
      </c>
    </row>
    <row r="13" spans="1:16" x14ac:dyDescent="0.35">
      <c r="A13" s="3">
        <v>11</v>
      </c>
      <c r="B13" s="4" t="s">
        <v>10</v>
      </c>
      <c r="C13" s="6">
        <v>18</v>
      </c>
      <c r="D13" s="6">
        <f>'(11) BFPT Rotor'!C47</f>
        <v>15</v>
      </c>
      <c r="E13" s="42">
        <f>'(11) BFPT Rotor'!D47</f>
        <v>15</v>
      </c>
      <c r="F13" s="184"/>
      <c r="G13" s="168">
        <v>5</v>
      </c>
      <c r="H13" s="184">
        <f t="shared" si="1"/>
        <v>0</v>
      </c>
      <c r="I13" s="168">
        <f t="shared" si="2"/>
        <v>5</v>
      </c>
      <c r="J13" s="184">
        <f t="shared" si="0"/>
        <v>0</v>
      </c>
      <c r="K13" s="168">
        <f t="shared" si="3"/>
        <v>5</v>
      </c>
      <c r="L13" s="184">
        <f t="shared" si="4"/>
        <v>0</v>
      </c>
      <c r="M13" s="168">
        <f t="shared" si="5"/>
        <v>5</v>
      </c>
      <c r="N13" s="184">
        <f t="shared" si="6"/>
        <v>0</v>
      </c>
      <c r="O13" s="168">
        <f t="shared" si="7"/>
        <v>5</v>
      </c>
      <c r="P13" s="184">
        <f t="shared" si="8"/>
        <v>0</v>
      </c>
    </row>
    <row r="14" spans="1:16" x14ac:dyDescent="0.35">
      <c r="A14" s="3">
        <v>12</v>
      </c>
      <c r="B14" s="4" t="s">
        <v>11</v>
      </c>
      <c r="C14" s="6">
        <v>14</v>
      </c>
      <c r="D14" s="6">
        <f>'(12)BFPT Diap'!C47</f>
        <v>18</v>
      </c>
      <c r="E14" s="42">
        <f>'(12)BFPT Diap'!D47</f>
        <v>18</v>
      </c>
      <c r="F14" s="184"/>
      <c r="G14" s="168">
        <v>36</v>
      </c>
      <c r="H14" s="184">
        <f t="shared" si="1"/>
        <v>0</v>
      </c>
      <c r="I14" s="168">
        <f t="shared" si="2"/>
        <v>36</v>
      </c>
      <c r="J14" s="184">
        <f t="shared" si="0"/>
        <v>0</v>
      </c>
      <c r="K14" s="168">
        <f t="shared" si="3"/>
        <v>36</v>
      </c>
      <c r="L14" s="184">
        <f t="shared" si="4"/>
        <v>0</v>
      </c>
      <c r="M14" s="168">
        <f t="shared" si="5"/>
        <v>36</v>
      </c>
      <c r="N14" s="184">
        <f t="shared" si="6"/>
        <v>0</v>
      </c>
      <c r="O14" s="168">
        <f t="shared" si="7"/>
        <v>36</v>
      </c>
      <c r="P14" s="184">
        <f t="shared" si="8"/>
        <v>0</v>
      </c>
    </row>
    <row r="15" spans="1:16" x14ac:dyDescent="0.35">
      <c r="A15" s="3">
        <v>13</v>
      </c>
      <c r="B15" s="4" t="s">
        <v>12</v>
      </c>
      <c r="C15" s="6">
        <v>8</v>
      </c>
      <c r="D15" s="6">
        <f>'(13) NRV Disc Arm'!C47</f>
        <v>20</v>
      </c>
      <c r="E15" s="42">
        <f>'(13) NRV Disc Arm'!D47</f>
        <v>20</v>
      </c>
      <c r="F15" s="184"/>
      <c r="G15" s="168">
        <v>12</v>
      </c>
      <c r="H15" s="184">
        <f t="shared" si="1"/>
        <v>0</v>
      </c>
      <c r="I15" s="168">
        <f t="shared" si="2"/>
        <v>12</v>
      </c>
      <c r="J15" s="184">
        <f t="shared" si="0"/>
        <v>0</v>
      </c>
      <c r="K15" s="168">
        <f t="shared" si="3"/>
        <v>12</v>
      </c>
      <c r="L15" s="184">
        <f t="shared" si="4"/>
        <v>0</v>
      </c>
      <c r="M15" s="168">
        <f t="shared" si="5"/>
        <v>12</v>
      </c>
      <c r="N15" s="184">
        <f t="shared" si="6"/>
        <v>0</v>
      </c>
      <c r="O15" s="168">
        <f t="shared" si="7"/>
        <v>12</v>
      </c>
      <c r="P15" s="184">
        <f t="shared" si="8"/>
        <v>0</v>
      </c>
    </row>
    <row r="16" spans="1:16" x14ac:dyDescent="0.35">
      <c r="A16" s="3">
        <v>14</v>
      </c>
      <c r="B16" s="4" t="s">
        <v>13</v>
      </c>
      <c r="C16" s="6">
        <v>8</v>
      </c>
      <c r="D16" s="6">
        <f>'(14) Sandwich Plates'!C47</f>
        <v>15</v>
      </c>
      <c r="E16" s="42">
        <f>'(14) Sandwich Plates'!D47</f>
        <v>15</v>
      </c>
      <c r="F16" s="184"/>
      <c r="G16" s="168">
        <v>12</v>
      </c>
      <c r="H16" s="184">
        <f t="shared" si="1"/>
        <v>0</v>
      </c>
      <c r="I16" s="168">
        <f t="shared" si="2"/>
        <v>12</v>
      </c>
      <c r="J16" s="184">
        <f t="shared" si="0"/>
        <v>0</v>
      </c>
      <c r="K16" s="168">
        <f t="shared" si="3"/>
        <v>12</v>
      </c>
      <c r="L16" s="184">
        <f t="shared" si="4"/>
        <v>0</v>
      </c>
      <c r="M16" s="168">
        <f t="shared" si="5"/>
        <v>12</v>
      </c>
      <c r="N16" s="184">
        <f t="shared" si="6"/>
        <v>0</v>
      </c>
      <c r="O16" s="168">
        <f t="shared" si="7"/>
        <v>12</v>
      </c>
      <c r="P16" s="184">
        <f t="shared" si="8"/>
        <v>0</v>
      </c>
    </row>
    <row r="17" spans="1:16" x14ac:dyDescent="0.35">
      <c r="A17" s="3">
        <v>15</v>
      </c>
      <c r="B17" s="4" t="s">
        <v>14</v>
      </c>
      <c r="C17" s="6">
        <v>14</v>
      </c>
      <c r="D17" s="6">
        <f>'(15) OSM Coupling Work'!C47</f>
        <v>10</v>
      </c>
      <c r="E17" s="42">
        <f>'(15) OSM Coupling Work'!D47</f>
        <v>10</v>
      </c>
      <c r="F17" s="184"/>
      <c r="G17" s="168">
        <v>18</v>
      </c>
      <c r="H17" s="184">
        <f t="shared" si="1"/>
        <v>0</v>
      </c>
      <c r="I17" s="168">
        <f t="shared" si="2"/>
        <v>18</v>
      </c>
      <c r="J17" s="184">
        <f t="shared" si="0"/>
        <v>0</v>
      </c>
      <c r="K17" s="168">
        <f t="shared" si="3"/>
        <v>18</v>
      </c>
      <c r="L17" s="184">
        <f t="shared" si="4"/>
        <v>0</v>
      </c>
      <c r="M17" s="168">
        <f t="shared" si="5"/>
        <v>18</v>
      </c>
      <c r="N17" s="184">
        <f t="shared" si="6"/>
        <v>0</v>
      </c>
      <c r="O17" s="168">
        <f t="shared" si="7"/>
        <v>18</v>
      </c>
      <c r="P17" s="184">
        <f t="shared" si="8"/>
        <v>0</v>
      </c>
    </row>
    <row r="18" spans="1:16" x14ac:dyDescent="0.35">
      <c r="A18" s="3">
        <v>16</v>
      </c>
      <c r="B18" s="4" t="s">
        <v>15</v>
      </c>
      <c r="C18" s="6">
        <v>20</v>
      </c>
      <c r="D18" s="6">
        <f>'(16)Gen Rotor'!C47</f>
        <v>39</v>
      </c>
      <c r="E18" s="42">
        <f>'(16)Gen Rotor'!D47</f>
        <v>39</v>
      </c>
      <c r="F18" s="184"/>
      <c r="G18" s="168">
        <v>12</v>
      </c>
      <c r="H18" s="184">
        <f t="shared" si="1"/>
        <v>0</v>
      </c>
      <c r="I18" s="168">
        <f t="shared" si="2"/>
        <v>12</v>
      </c>
      <c r="J18" s="184">
        <f t="shared" si="0"/>
        <v>0</v>
      </c>
      <c r="K18" s="168">
        <f t="shared" si="3"/>
        <v>12</v>
      </c>
      <c r="L18" s="184">
        <f t="shared" si="4"/>
        <v>0</v>
      </c>
      <c r="M18" s="168">
        <f t="shared" si="5"/>
        <v>12</v>
      </c>
      <c r="N18" s="184">
        <f t="shared" si="6"/>
        <v>0</v>
      </c>
      <c r="O18" s="168">
        <f t="shared" si="7"/>
        <v>12</v>
      </c>
      <c r="P18" s="184">
        <f t="shared" si="8"/>
        <v>0</v>
      </c>
    </row>
    <row r="19" spans="1:16" x14ac:dyDescent="0.35">
      <c r="A19" s="3">
        <v>17</v>
      </c>
      <c r="B19" s="4" t="s">
        <v>16</v>
      </c>
      <c r="C19" s="6">
        <v>20</v>
      </c>
      <c r="D19" s="6">
        <f>'(17) Gen Stator'!C47</f>
        <v>15</v>
      </c>
      <c r="E19" s="42">
        <f>'(17) Gen Stator'!D47</f>
        <v>15</v>
      </c>
      <c r="F19" s="184"/>
      <c r="G19" s="168">
        <v>12</v>
      </c>
      <c r="H19" s="184">
        <f t="shared" si="1"/>
        <v>0</v>
      </c>
      <c r="I19" s="168">
        <f t="shared" si="2"/>
        <v>12</v>
      </c>
      <c r="J19" s="184">
        <f t="shared" si="0"/>
        <v>0</v>
      </c>
      <c r="K19" s="168">
        <f t="shared" si="3"/>
        <v>12</v>
      </c>
      <c r="L19" s="184">
        <f t="shared" si="4"/>
        <v>0</v>
      </c>
      <c r="M19" s="168">
        <f t="shared" si="5"/>
        <v>12</v>
      </c>
      <c r="N19" s="184">
        <f t="shared" si="6"/>
        <v>0</v>
      </c>
      <c r="O19" s="168">
        <f t="shared" si="7"/>
        <v>12</v>
      </c>
      <c r="P19" s="184">
        <f t="shared" si="8"/>
        <v>0</v>
      </c>
    </row>
    <row r="20" spans="1:16" x14ac:dyDescent="0.35">
      <c r="A20" s="3">
        <v>18</v>
      </c>
      <c r="B20" s="4" t="s">
        <v>17</v>
      </c>
      <c r="C20" s="6">
        <v>15</v>
      </c>
      <c r="D20" s="6">
        <f>'(18) Gen Main Exciter Rotor'!C47</f>
        <v>38</v>
      </c>
      <c r="E20" s="42">
        <f>'(18) Gen Main Exciter Rotor'!D47</f>
        <v>38</v>
      </c>
      <c r="F20" s="184"/>
      <c r="G20" s="168">
        <v>12</v>
      </c>
      <c r="H20" s="184">
        <f t="shared" si="1"/>
        <v>0</v>
      </c>
      <c r="I20" s="168">
        <f t="shared" si="2"/>
        <v>12</v>
      </c>
      <c r="J20" s="184">
        <f t="shared" si="0"/>
        <v>0</v>
      </c>
      <c r="K20" s="168">
        <f t="shared" si="3"/>
        <v>12</v>
      </c>
      <c r="L20" s="184">
        <f t="shared" si="4"/>
        <v>0</v>
      </c>
      <c r="M20" s="168">
        <f t="shared" si="5"/>
        <v>12</v>
      </c>
      <c r="N20" s="184">
        <f t="shared" si="6"/>
        <v>0</v>
      </c>
      <c r="O20" s="168">
        <f t="shared" si="7"/>
        <v>12</v>
      </c>
      <c r="P20" s="184">
        <f t="shared" si="8"/>
        <v>0</v>
      </c>
    </row>
    <row r="21" spans="1:16" x14ac:dyDescent="0.35">
      <c r="A21" s="3">
        <v>19</v>
      </c>
      <c r="B21" s="4" t="s">
        <v>18</v>
      </c>
      <c r="C21" s="6">
        <v>8</v>
      </c>
      <c r="D21" s="6">
        <f>'(19) Gen PMG Rotor'!C47</f>
        <v>29</v>
      </c>
      <c r="E21" s="42">
        <f>'(19) Gen PMG Rotor'!D47</f>
        <v>29</v>
      </c>
      <c r="F21" s="184"/>
      <c r="G21" s="168">
        <v>12</v>
      </c>
      <c r="H21" s="184">
        <f t="shared" si="1"/>
        <v>0</v>
      </c>
      <c r="I21" s="168">
        <f t="shared" si="2"/>
        <v>12</v>
      </c>
      <c r="J21" s="184">
        <f t="shared" si="0"/>
        <v>0</v>
      </c>
      <c r="K21" s="168">
        <f t="shared" si="3"/>
        <v>12</v>
      </c>
      <c r="L21" s="184">
        <f t="shared" si="4"/>
        <v>0</v>
      </c>
      <c r="M21" s="168">
        <f t="shared" si="5"/>
        <v>12</v>
      </c>
      <c r="N21" s="184">
        <f t="shared" si="6"/>
        <v>0</v>
      </c>
      <c r="O21" s="168">
        <f t="shared" si="7"/>
        <v>12</v>
      </c>
      <c r="P21" s="184">
        <f t="shared" si="8"/>
        <v>0</v>
      </c>
    </row>
    <row r="22" spans="1:16" x14ac:dyDescent="0.35">
      <c r="A22" s="3">
        <v>20</v>
      </c>
      <c r="B22" s="4" t="s">
        <v>19</v>
      </c>
      <c r="C22" s="6">
        <v>10</v>
      </c>
      <c r="D22" s="6">
        <f>'Pre-assembly Arnot-Kriel (HP)'!C47</f>
        <v>14</v>
      </c>
      <c r="E22" s="42">
        <f>'Pre-assembly Arnot-Kriel (HP)'!D47</f>
        <v>14</v>
      </c>
      <c r="F22" s="184"/>
      <c r="G22" s="168">
        <v>3</v>
      </c>
      <c r="H22" s="184">
        <f t="shared" si="1"/>
        <v>0</v>
      </c>
      <c r="I22" s="168">
        <f t="shared" si="2"/>
        <v>3</v>
      </c>
      <c r="J22" s="184">
        <f t="shared" si="0"/>
        <v>0</v>
      </c>
      <c r="K22" s="168">
        <f t="shared" si="3"/>
        <v>3</v>
      </c>
      <c r="L22" s="184">
        <f t="shared" si="4"/>
        <v>0</v>
      </c>
      <c r="M22" s="168">
        <f t="shared" si="5"/>
        <v>3</v>
      </c>
      <c r="N22" s="184">
        <f t="shared" si="6"/>
        <v>0</v>
      </c>
      <c r="O22" s="168">
        <f t="shared" si="7"/>
        <v>3</v>
      </c>
      <c r="P22" s="184">
        <f t="shared" si="8"/>
        <v>0</v>
      </c>
    </row>
    <row r="23" spans="1:16" x14ac:dyDescent="0.35">
      <c r="A23" s="3">
        <v>21</v>
      </c>
      <c r="B23" s="4" t="s">
        <v>89</v>
      </c>
      <c r="C23" s="6">
        <v>27</v>
      </c>
      <c r="D23" s="6">
        <f>'Pre-assembly (GEC) M-T-D (HP)'!C47</f>
        <v>14</v>
      </c>
      <c r="E23" s="42">
        <f>'Pre-assembly (GEC) M-T-D (HP)'!D47</f>
        <v>14</v>
      </c>
      <c r="F23" s="184"/>
      <c r="G23" s="168">
        <v>4</v>
      </c>
      <c r="H23" s="184">
        <f t="shared" si="1"/>
        <v>0</v>
      </c>
      <c r="I23" s="168">
        <f t="shared" si="2"/>
        <v>4</v>
      </c>
      <c r="J23" s="184">
        <f t="shared" si="0"/>
        <v>0</v>
      </c>
      <c r="K23" s="168">
        <f t="shared" si="3"/>
        <v>4</v>
      </c>
      <c r="L23" s="184">
        <f t="shared" si="4"/>
        <v>0</v>
      </c>
      <c r="M23" s="168">
        <f t="shared" si="5"/>
        <v>4</v>
      </c>
      <c r="N23" s="184">
        <f t="shared" si="6"/>
        <v>0</v>
      </c>
      <c r="O23" s="168">
        <f t="shared" si="7"/>
        <v>4</v>
      </c>
      <c r="P23" s="184">
        <f t="shared" si="8"/>
        <v>0</v>
      </c>
    </row>
    <row r="24" spans="1:16" x14ac:dyDescent="0.35">
      <c r="A24" s="3">
        <v>22</v>
      </c>
      <c r="B24" s="4" t="s">
        <v>90</v>
      </c>
      <c r="C24" s="6">
        <v>27</v>
      </c>
      <c r="D24" s="6">
        <f>'Pre-assembly (GEC) M-T-D (IP)'!C47</f>
        <v>14</v>
      </c>
      <c r="E24" s="42">
        <f>'Pre-assembly (GEC) M-T-D (IP)'!D47</f>
        <v>14</v>
      </c>
      <c r="F24" s="184"/>
      <c r="G24" s="168">
        <v>4</v>
      </c>
      <c r="H24" s="184">
        <f t="shared" si="1"/>
        <v>0</v>
      </c>
      <c r="I24" s="168">
        <f t="shared" si="2"/>
        <v>4</v>
      </c>
      <c r="J24" s="184">
        <f t="shared" si="0"/>
        <v>0</v>
      </c>
      <c r="K24" s="168">
        <f t="shared" si="3"/>
        <v>4</v>
      </c>
      <c r="L24" s="184">
        <f t="shared" si="4"/>
        <v>0</v>
      </c>
      <c r="M24" s="168">
        <f t="shared" si="5"/>
        <v>4</v>
      </c>
      <c r="N24" s="184">
        <f t="shared" si="6"/>
        <v>0</v>
      </c>
      <c r="O24" s="168">
        <f t="shared" si="7"/>
        <v>4</v>
      </c>
      <c r="P24" s="184">
        <f t="shared" si="8"/>
        <v>0</v>
      </c>
    </row>
    <row r="25" spans="1:16" x14ac:dyDescent="0.35">
      <c r="A25" s="3">
        <v>23</v>
      </c>
      <c r="B25" s="4" t="s">
        <v>20</v>
      </c>
      <c r="C25" s="6">
        <v>30</v>
      </c>
      <c r="D25" s="6">
        <f>'Pre-assembly (MAN) L-M-M (HP)'!C47</f>
        <v>14</v>
      </c>
      <c r="E25" s="42">
        <f>'Pre-assembly (MAN) L-M-M (HP)'!D47</f>
        <v>14</v>
      </c>
      <c r="F25" s="184"/>
      <c r="G25" s="168">
        <v>4</v>
      </c>
      <c r="H25" s="184">
        <f t="shared" si="1"/>
        <v>0</v>
      </c>
      <c r="I25" s="168">
        <f t="shared" si="2"/>
        <v>4</v>
      </c>
      <c r="J25" s="184">
        <f t="shared" si="0"/>
        <v>0</v>
      </c>
      <c r="K25" s="168">
        <f t="shared" si="3"/>
        <v>4</v>
      </c>
      <c r="L25" s="184">
        <f t="shared" si="4"/>
        <v>0</v>
      </c>
      <c r="M25" s="168">
        <f t="shared" si="5"/>
        <v>4</v>
      </c>
      <c r="N25" s="184">
        <f t="shared" si="6"/>
        <v>0</v>
      </c>
      <c r="O25" s="168">
        <f t="shared" si="7"/>
        <v>4</v>
      </c>
      <c r="P25" s="184">
        <f t="shared" si="8"/>
        <v>0</v>
      </c>
    </row>
    <row r="26" spans="1:16" x14ac:dyDescent="0.35">
      <c r="A26" s="3">
        <v>24</v>
      </c>
      <c r="B26" s="4" t="s">
        <v>21</v>
      </c>
      <c r="C26" s="6">
        <v>30</v>
      </c>
      <c r="D26" s="6">
        <f>'Pre-assembly (GEC) M-T-D (IP)'!C47</f>
        <v>14</v>
      </c>
      <c r="E26" s="42">
        <f>'Pre-assembly (GEC) M-T-D (IP)'!D47</f>
        <v>14</v>
      </c>
      <c r="F26" s="184"/>
      <c r="G26" s="168">
        <v>4</v>
      </c>
      <c r="H26" s="184">
        <f t="shared" si="1"/>
        <v>0</v>
      </c>
      <c r="I26" s="168">
        <f t="shared" si="2"/>
        <v>4</v>
      </c>
      <c r="J26" s="184">
        <f t="shared" si="0"/>
        <v>0</v>
      </c>
      <c r="K26" s="168">
        <f t="shared" si="3"/>
        <v>4</v>
      </c>
      <c r="L26" s="184">
        <f t="shared" si="4"/>
        <v>0</v>
      </c>
      <c r="M26" s="168">
        <f t="shared" si="5"/>
        <v>4</v>
      </c>
      <c r="N26" s="184">
        <f t="shared" si="6"/>
        <v>0</v>
      </c>
      <c r="O26" s="168">
        <f t="shared" si="7"/>
        <v>4</v>
      </c>
      <c r="P26" s="184">
        <f t="shared" si="8"/>
        <v>0</v>
      </c>
    </row>
    <row r="27" spans="1:16" x14ac:dyDescent="0.35">
      <c r="A27" s="3">
        <v>25</v>
      </c>
      <c r="B27" s="4" t="s">
        <v>22</v>
      </c>
      <c r="C27" s="6">
        <v>10</v>
      </c>
      <c r="D27" s="6">
        <f>'Pre-assembly Siemens (Ken) HP'!C47</f>
        <v>14</v>
      </c>
      <c r="E27" s="42">
        <f>'Pre-assembly Siemens (Ken) HP'!D47</f>
        <v>14</v>
      </c>
      <c r="F27" s="184"/>
      <c r="G27" s="168">
        <v>2</v>
      </c>
      <c r="H27" s="184">
        <f t="shared" si="1"/>
        <v>0</v>
      </c>
      <c r="I27" s="168">
        <f t="shared" si="2"/>
        <v>2</v>
      </c>
      <c r="J27" s="184">
        <f t="shared" si="0"/>
        <v>0</v>
      </c>
      <c r="K27" s="168">
        <f t="shared" si="3"/>
        <v>2</v>
      </c>
      <c r="L27" s="184">
        <f t="shared" si="4"/>
        <v>0</v>
      </c>
      <c r="M27" s="168">
        <f t="shared" si="5"/>
        <v>2</v>
      </c>
      <c r="N27" s="184">
        <f t="shared" si="6"/>
        <v>0</v>
      </c>
      <c r="O27" s="168">
        <f t="shared" si="7"/>
        <v>2</v>
      </c>
      <c r="P27" s="184">
        <f t="shared" si="8"/>
        <v>0</v>
      </c>
    </row>
    <row r="28" spans="1:16" x14ac:dyDescent="0.35">
      <c r="A28" s="3">
        <v>26</v>
      </c>
      <c r="B28" s="4" t="s">
        <v>23</v>
      </c>
      <c r="C28" s="56">
        <v>10</v>
      </c>
      <c r="D28" s="6">
        <f>'Pre-assembly Siemens (Ken) IP'!C47</f>
        <v>14</v>
      </c>
      <c r="E28" s="42">
        <f>'Pre-assembly Siemens (Ken) IP'!D47</f>
        <v>14</v>
      </c>
      <c r="F28" s="184"/>
      <c r="G28" s="168">
        <v>2</v>
      </c>
      <c r="H28" s="184">
        <f t="shared" si="1"/>
        <v>0</v>
      </c>
      <c r="I28" s="168">
        <f>G28</f>
        <v>2</v>
      </c>
      <c r="J28" s="184">
        <f t="shared" si="0"/>
        <v>0</v>
      </c>
      <c r="K28" s="168">
        <f t="shared" si="3"/>
        <v>2</v>
      </c>
      <c r="L28" s="184">
        <f t="shared" si="4"/>
        <v>0</v>
      </c>
      <c r="M28" s="168">
        <f t="shared" si="5"/>
        <v>2</v>
      </c>
      <c r="N28" s="184">
        <f t="shared" si="6"/>
        <v>0</v>
      </c>
      <c r="O28" s="168">
        <f t="shared" si="7"/>
        <v>2</v>
      </c>
      <c r="P28" s="184">
        <f t="shared" si="8"/>
        <v>0</v>
      </c>
    </row>
    <row r="29" spans="1:16" x14ac:dyDescent="0.35">
      <c r="A29" s="167">
        <v>27</v>
      </c>
      <c r="B29" s="4" t="s">
        <v>123</v>
      </c>
      <c r="C29" s="6">
        <v>14</v>
      </c>
      <c r="D29" s="6"/>
      <c r="E29" s="42"/>
      <c r="F29" s="184"/>
      <c r="G29" s="168">
        <v>10</v>
      </c>
      <c r="H29" s="184">
        <f t="shared" ref="H29:H33" si="9">G29*F29</f>
        <v>0</v>
      </c>
      <c r="I29" s="168">
        <f t="shared" ref="I29:I33" si="10">G29</f>
        <v>10</v>
      </c>
      <c r="J29" s="184">
        <f t="shared" si="0"/>
        <v>0</v>
      </c>
      <c r="K29" s="168">
        <f t="shared" si="3"/>
        <v>10</v>
      </c>
      <c r="L29" s="184">
        <f t="shared" si="4"/>
        <v>0</v>
      </c>
      <c r="M29" s="168">
        <f t="shared" si="5"/>
        <v>10</v>
      </c>
      <c r="N29" s="184">
        <f t="shared" si="6"/>
        <v>0</v>
      </c>
      <c r="O29" s="168">
        <f t="shared" si="7"/>
        <v>10</v>
      </c>
      <c r="P29" s="184">
        <f t="shared" si="8"/>
        <v>0</v>
      </c>
    </row>
    <row r="30" spans="1:16" x14ac:dyDescent="0.35">
      <c r="A30" s="3">
        <v>28</v>
      </c>
      <c r="B30" s="4" t="s">
        <v>126</v>
      </c>
      <c r="C30" s="6">
        <v>30</v>
      </c>
      <c r="D30" s="6">
        <v>1</v>
      </c>
      <c r="E30" s="42">
        <v>1</v>
      </c>
      <c r="F30" s="184"/>
      <c r="G30" s="169">
        <v>4</v>
      </c>
      <c r="H30" s="184">
        <f t="shared" si="9"/>
        <v>0</v>
      </c>
      <c r="I30" s="168">
        <f t="shared" si="10"/>
        <v>4</v>
      </c>
      <c r="J30" s="184">
        <f t="shared" si="0"/>
        <v>0</v>
      </c>
      <c r="K30" s="168">
        <f t="shared" si="3"/>
        <v>4</v>
      </c>
      <c r="L30" s="184">
        <f t="shared" si="4"/>
        <v>0</v>
      </c>
      <c r="M30" s="168">
        <f t="shared" si="5"/>
        <v>4</v>
      </c>
      <c r="N30" s="184">
        <f t="shared" si="6"/>
        <v>0</v>
      </c>
      <c r="O30" s="168">
        <f t="shared" si="7"/>
        <v>4</v>
      </c>
      <c r="P30" s="184">
        <f t="shared" si="8"/>
        <v>0</v>
      </c>
    </row>
    <row r="31" spans="1:16" x14ac:dyDescent="0.35">
      <c r="A31" s="3">
        <v>29</v>
      </c>
      <c r="B31" s="4" t="s">
        <v>127</v>
      </c>
      <c r="C31" s="6">
        <v>30</v>
      </c>
      <c r="D31" s="6">
        <v>1</v>
      </c>
      <c r="E31" s="42">
        <v>1</v>
      </c>
      <c r="F31" s="184"/>
      <c r="G31" s="169">
        <v>60</v>
      </c>
      <c r="H31" s="184">
        <f t="shared" si="9"/>
        <v>0</v>
      </c>
      <c r="I31" s="168">
        <f t="shared" si="10"/>
        <v>60</v>
      </c>
      <c r="J31" s="184">
        <f t="shared" si="0"/>
        <v>0</v>
      </c>
      <c r="K31" s="168">
        <f t="shared" si="3"/>
        <v>60</v>
      </c>
      <c r="L31" s="184">
        <f t="shared" si="4"/>
        <v>0</v>
      </c>
      <c r="M31" s="168">
        <f t="shared" si="5"/>
        <v>60</v>
      </c>
      <c r="N31" s="184">
        <f t="shared" si="6"/>
        <v>0</v>
      </c>
      <c r="O31" s="168">
        <f t="shared" si="7"/>
        <v>60</v>
      </c>
      <c r="P31" s="184">
        <f t="shared" si="8"/>
        <v>0</v>
      </c>
    </row>
    <row r="32" spans="1:16" x14ac:dyDescent="0.35">
      <c r="A32" s="3">
        <v>30</v>
      </c>
      <c r="B32" s="4" t="s">
        <v>129</v>
      </c>
      <c r="C32" s="6">
        <v>30</v>
      </c>
      <c r="D32" s="6">
        <v>1</v>
      </c>
      <c r="E32" s="42">
        <v>1</v>
      </c>
      <c r="F32" s="184"/>
      <c r="G32" s="169">
        <v>4</v>
      </c>
      <c r="H32" s="184">
        <f t="shared" si="9"/>
        <v>0</v>
      </c>
      <c r="I32" s="168">
        <f t="shared" si="10"/>
        <v>4</v>
      </c>
      <c r="J32" s="184">
        <f t="shared" si="0"/>
        <v>0</v>
      </c>
      <c r="K32" s="168">
        <f t="shared" si="3"/>
        <v>4</v>
      </c>
      <c r="L32" s="184">
        <f t="shared" si="4"/>
        <v>0</v>
      </c>
      <c r="M32" s="168">
        <f t="shared" si="5"/>
        <v>4</v>
      </c>
      <c r="N32" s="184">
        <f t="shared" si="6"/>
        <v>0</v>
      </c>
      <c r="O32" s="168">
        <f t="shared" si="7"/>
        <v>4</v>
      </c>
      <c r="P32" s="184">
        <f t="shared" si="8"/>
        <v>0</v>
      </c>
    </row>
    <row r="33" spans="1:18" x14ac:dyDescent="0.35">
      <c r="A33" s="3">
        <v>31</v>
      </c>
      <c r="B33" s="4" t="s">
        <v>125</v>
      </c>
      <c r="C33" s="6">
        <v>30</v>
      </c>
      <c r="D33" s="6">
        <v>1</v>
      </c>
      <c r="E33" s="42">
        <v>1</v>
      </c>
      <c r="F33" s="184"/>
      <c r="G33" s="169">
        <v>8</v>
      </c>
      <c r="H33" s="184">
        <f t="shared" si="9"/>
        <v>0</v>
      </c>
      <c r="I33" s="168">
        <f t="shared" si="10"/>
        <v>8</v>
      </c>
      <c r="J33" s="184">
        <f t="shared" si="0"/>
        <v>0</v>
      </c>
      <c r="K33" s="168">
        <f t="shared" si="3"/>
        <v>8</v>
      </c>
      <c r="L33" s="184">
        <f t="shared" si="4"/>
        <v>0</v>
      </c>
      <c r="M33" s="168">
        <f t="shared" si="5"/>
        <v>8</v>
      </c>
      <c r="N33" s="184">
        <f t="shared" si="6"/>
        <v>0</v>
      </c>
      <c r="O33" s="168">
        <f t="shared" si="7"/>
        <v>8</v>
      </c>
      <c r="P33" s="184">
        <f t="shared" si="8"/>
        <v>0</v>
      </c>
    </row>
    <row r="34" spans="1:18" x14ac:dyDescent="0.35">
      <c r="B34" s="155"/>
      <c r="H34" s="185"/>
      <c r="J34" s="185"/>
      <c r="L34" s="185"/>
      <c r="N34" s="185"/>
      <c r="P34" s="185"/>
    </row>
    <row r="35" spans="1:18" x14ac:dyDescent="0.35">
      <c r="B35" s="155" t="s">
        <v>25</v>
      </c>
      <c r="H35" s="185">
        <f>SUM(H3:H34)</f>
        <v>0</v>
      </c>
      <c r="J35" s="185">
        <f>SUM(J3:J34)</f>
        <v>0</v>
      </c>
      <c r="L35" s="185">
        <f>SUM(L3:L34)</f>
        <v>0</v>
      </c>
      <c r="N35" s="185">
        <f>SUM(N3:N34)</f>
        <v>0</v>
      </c>
      <c r="P35" s="185">
        <f>SUM(P3:P34)</f>
        <v>0</v>
      </c>
      <c r="R35" s="185">
        <f>SUM(H35:P35)</f>
        <v>0</v>
      </c>
    </row>
    <row r="36" spans="1:18" x14ac:dyDescent="0.35">
      <c r="B36" s="155"/>
      <c r="F36" s="186"/>
      <c r="H36" s="186"/>
      <c r="J36" s="186"/>
      <c r="L36" s="186"/>
      <c r="N36" s="186"/>
      <c r="P36" s="186"/>
      <c r="R36" s="185"/>
    </row>
    <row r="37" spans="1:18" x14ac:dyDescent="0.35">
      <c r="H37" s="185"/>
      <c r="J37" s="185"/>
      <c r="L37" s="185"/>
      <c r="N37" s="185"/>
      <c r="P37" s="185"/>
      <c r="R37" s="185"/>
    </row>
    <row r="38" spans="1:18" x14ac:dyDescent="0.35">
      <c r="B38" s="155"/>
    </row>
    <row r="39" spans="1:18" x14ac:dyDescent="0.35">
      <c r="B39" s="155"/>
    </row>
    <row r="40" spans="1:18" x14ac:dyDescent="0.35">
      <c r="B40" s="155"/>
    </row>
    <row r="41" spans="1:18" ht="15" thickBot="1" x14ac:dyDescent="0.4">
      <c r="B41" s="155"/>
      <c r="J41" s="60"/>
    </row>
    <row r="42" spans="1:18" ht="23.5" x14ac:dyDescent="0.55000000000000004">
      <c r="B42" s="192"/>
      <c r="C42" s="193"/>
      <c r="D42" s="193"/>
      <c r="E42" s="193"/>
      <c r="F42" s="194"/>
      <c r="G42" s="157"/>
      <c r="H42" s="157"/>
      <c r="J42" s="60"/>
    </row>
    <row r="43" spans="1:18" x14ac:dyDescent="0.35">
      <c r="B43" s="178"/>
      <c r="F43" s="187"/>
      <c r="J43" s="60"/>
    </row>
    <row r="44" spans="1:18" ht="15" thickBot="1" x14ac:dyDescent="0.4">
      <c r="B44" s="179"/>
      <c r="C44" s="180"/>
      <c r="D44" s="180"/>
      <c r="E44" s="180"/>
      <c r="F44" s="188"/>
      <c r="J44" s="60"/>
    </row>
    <row r="45" spans="1:18" x14ac:dyDescent="0.35">
      <c r="J45" s="60"/>
    </row>
    <row r="46" spans="1:18" x14ac:dyDescent="0.35">
      <c r="J46" s="60"/>
    </row>
    <row r="47" spans="1:18" x14ac:dyDescent="0.35">
      <c r="J47" s="60"/>
    </row>
    <row r="48" spans="1:18" x14ac:dyDescent="0.35">
      <c r="J48" s="60"/>
    </row>
    <row r="49" spans="10:10" x14ac:dyDescent="0.35">
      <c r="J49" s="60"/>
    </row>
  </sheetData>
  <mergeCells count="1">
    <mergeCell ref="B42:F4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0C950-A4DB-4B95-99EA-383131C2A2D4}">
  <dimension ref="A1:V56"/>
  <sheetViews>
    <sheetView tabSelected="1" topLeftCell="A29" zoomScale="70" zoomScaleNormal="70" workbookViewId="0">
      <selection activeCell="E2" sqref="E2:E45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5" max="5" width="20.08984375" customWidth="1"/>
    <col min="9" max="9" width="11.08984375" bestFit="1" customWidth="1"/>
    <col min="11" max="11" width="10" bestFit="1" customWidth="1"/>
    <col min="13" max="13" width="11.08984375" bestFit="1" customWidth="1"/>
    <col min="14" max="14" width="14.453125" bestFit="1" customWidth="1"/>
  </cols>
  <sheetData>
    <row r="1" spans="1:14" ht="57.65" customHeight="1" thickBot="1" x14ac:dyDescent="0.4">
      <c r="A1" s="16" t="s">
        <v>88</v>
      </c>
      <c r="B1" s="29" t="s">
        <v>65</v>
      </c>
      <c r="C1" s="43" t="s">
        <v>66</v>
      </c>
      <c r="D1" s="79" t="s">
        <v>96</v>
      </c>
      <c r="E1" s="79" t="s">
        <v>98</v>
      </c>
      <c r="F1" s="79" t="s">
        <v>99</v>
      </c>
      <c r="G1" s="79" t="s">
        <v>103</v>
      </c>
      <c r="H1" s="80" t="s">
        <v>100</v>
      </c>
      <c r="I1" s="80" t="s">
        <v>104</v>
      </c>
      <c r="J1" s="80" t="s">
        <v>101</v>
      </c>
      <c r="K1" s="80" t="s">
        <v>104</v>
      </c>
      <c r="L1" s="80" t="s">
        <v>102</v>
      </c>
      <c r="M1" s="80" t="s">
        <v>104</v>
      </c>
      <c r="N1" s="81" t="s">
        <v>25</v>
      </c>
    </row>
    <row r="2" spans="1:14" ht="14" customHeight="1" x14ac:dyDescent="0.35">
      <c r="A2" s="195" t="s">
        <v>86</v>
      </c>
      <c r="B2" s="22" t="s">
        <v>67</v>
      </c>
      <c r="C2" s="35">
        <v>1</v>
      </c>
      <c r="D2" s="61">
        <v>1</v>
      </c>
      <c r="E2" s="82"/>
      <c r="F2" s="107">
        <f>'Component Service Cost'!C3</f>
        <v>15</v>
      </c>
      <c r="G2" s="69">
        <f>F2/6</f>
        <v>2.5</v>
      </c>
      <c r="H2" s="69">
        <f>G2*40</f>
        <v>100</v>
      </c>
      <c r="I2" s="69">
        <f>E2*H2</f>
        <v>0</v>
      </c>
      <c r="J2" s="69">
        <f>G2*10</f>
        <v>25</v>
      </c>
      <c r="K2" s="69">
        <f>(E2*1.5)*J2</f>
        <v>0</v>
      </c>
      <c r="L2" s="69">
        <f>G2*10</f>
        <v>25</v>
      </c>
      <c r="M2" s="69">
        <f>(E2*2)*L2</f>
        <v>0</v>
      </c>
      <c r="N2" s="70">
        <f>(I2+K2+M2)*D2</f>
        <v>0</v>
      </c>
    </row>
    <row r="3" spans="1:14" ht="15.65" customHeight="1" x14ac:dyDescent="0.35">
      <c r="A3" s="196"/>
      <c r="B3" s="23" t="s">
        <v>68</v>
      </c>
      <c r="C3" s="36">
        <v>1</v>
      </c>
      <c r="D3" s="62">
        <v>1</v>
      </c>
      <c r="E3" s="83"/>
      <c r="F3" s="108">
        <f>F2</f>
        <v>15</v>
      </c>
      <c r="G3" s="3">
        <f>F3/6</f>
        <v>2.5</v>
      </c>
      <c r="H3" s="3">
        <f>G3*40</f>
        <v>100</v>
      </c>
      <c r="I3" s="3">
        <f>E3*H3</f>
        <v>0</v>
      </c>
      <c r="J3" s="3">
        <f>G3*10</f>
        <v>25</v>
      </c>
      <c r="K3" s="3">
        <f>(E3*1.5)*J3</f>
        <v>0</v>
      </c>
      <c r="L3" s="3">
        <f>G3*10</f>
        <v>25</v>
      </c>
      <c r="M3" s="3">
        <f>(E3*2)*L3</f>
        <v>0</v>
      </c>
      <c r="N3" s="71">
        <f>(I3+K3+M3)*D3</f>
        <v>0</v>
      </c>
    </row>
    <row r="4" spans="1:14" ht="14.75" customHeight="1" thickBot="1" x14ac:dyDescent="0.4">
      <c r="A4" s="197"/>
      <c r="B4" s="21" t="s">
        <v>53</v>
      </c>
      <c r="C4" s="37">
        <v>1</v>
      </c>
      <c r="D4" s="63">
        <v>1</v>
      </c>
      <c r="E4" s="84"/>
      <c r="F4" s="108">
        <f>F3</f>
        <v>15</v>
      </c>
      <c r="G4" s="72">
        <f t="shared" ref="G4:G45" si="0">F4/6</f>
        <v>2.5</v>
      </c>
      <c r="H4" s="72">
        <f t="shared" ref="H4:H45" si="1">G4*40</f>
        <v>100</v>
      </c>
      <c r="I4" s="72">
        <f t="shared" ref="I4:I45" si="2">E4*H4</f>
        <v>0</v>
      </c>
      <c r="J4" s="72">
        <f t="shared" ref="J4:J45" si="3">G4*10</f>
        <v>25</v>
      </c>
      <c r="K4" s="72">
        <f t="shared" ref="K4:K45" si="4">(E4*1.5)*J4</f>
        <v>0</v>
      </c>
      <c r="L4" s="72">
        <f t="shared" ref="L4:L45" si="5">G4*10</f>
        <v>25</v>
      </c>
      <c r="M4" s="72">
        <f t="shared" ref="M4:M45" si="6">(E4*2)*L4</f>
        <v>0</v>
      </c>
      <c r="N4" s="73">
        <f t="shared" ref="N4:N45" si="7">(I4+K4+M4)*D4</f>
        <v>0</v>
      </c>
    </row>
    <row r="5" spans="1:14" x14ac:dyDescent="0.35">
      <c r="A5" s="195" t="s">
        <v>69</v>
      </c>
      <c r="B5" s="22" t="s">
        <v>67</v>
      </c>
      <c r="C5" s="35">
        <v>1</v>
      </c>
      <c r="D5" s="61">
        <v>1</v>
      </c>
      <c r="E5" s="82"/>
      <c r="F5" s="113">
        <f>F2</f>
        <v>15</v>
      </c>
      <c r="G5" s="69">
        <f t="shared" si="0"/>
        <v>2.5</v>
      </c>
      <c r="H5" s="69">
        <f t="shared" si="1"/>
        <v>100</v>
      </c>
      <c r="I5" s="69">
        <f t="shared" si="2"/>
        <v>0</v>
      </c>
      <c r="J5" s="69">
        <f t="shared" si="3"/>
        <v>25</v>
      </c>
      <c r="K5" s="69">
        <f t="shared" si="4"/>
        <v>0</v>
      </c>
      <c r="L5" s="69">
        <f t="shared" si="5"/>
        <v>25</v>
      </c>
      <c r="M5" s="69">
        <f t="shared" si="6"/>
        <v>0</v>
      </c>
      <c r="N5" s="70">
        <f t="shared" si="7"/>
        <v>0</v>
      </c>
    </row>
    <row r="6" spans="1:14" x14ac:dyDescent="0.35">
      <c r="A6" s="196"/>
      <c r="B6" s="23" t="s">
        <v>68</v>
      </c>
      <c r="C6" s="36">
        <v>2</v>
      </c>
      <c r="D6" s="62">
        <v>2</v>
      </c>
      <c r="E6" s="83"/>
      <c r="F6" s="114">
        <f t="shared" ref="F6:F7" si="8">F3</f>
        <v>15</v>
      </c>
      <c r="G6" s="3">
        <f t="shared" si="0"/>
        <v>2.5</v>
      </c>
      <c r="H6" s="3">
        <f t="shared" si="1"/>
        <v>100</v>
      </c>
      <c r="I6" s="3">
        <f t="shared" si="2"/>
        <v>0</v>
      </c>
      <c r="J6" s="3">
        <f t="shared" si="3"/>
        <v>25</v>
      </c>
      <c r="K6" s="3">
        <f t="shared" si="4"/>
        <v>0</v>
      </c>
      <c r="L6" s="3">
        <f t="shared" si="5"/>
        <v>25</v>
      </c>
      <c r="M6" s="3">
        <f t="shared" si="6"/>
        <v>0</v>
      </c>
      <c r="N6" s="71">
        <f t="shared" si="7"/>
        <v>0</v>
      </c>
    </row>
    <row r="7" spans="1:14" ht="15" thickBot="1" x14ac:dyDescent="0.4">
      <c r="A7" s="197"/>
      <c r="B7" s="21" t="s">
        <v>53</v>
      </c>
      <c r="C7" s="37">
        <v>1</v>
      </c>
      <c r="D7" s="63">
        <v>1</v>
      </c>
      <c r="E7" s="84"/>
      <c r="F7" s="110">
        <f t="shared" si="8"/>
        <v>15</v>
      </c>
      <c r="G7" s="72">
        <f t="shared" si="0"/>
        <v>2.5</v>
      </c>
      <c r="H7" s="72">
        <f t="shared" si="1"/>
        <v>100</v>
      </c>
      <c r="I7" s="72">
        <f t="shared" si="2"/>
        <v>0</v>
      </c>
      <c r="J7" s="72">
        <f t="shared" si="3"/>
        <v>25</v>
      </c>
      <c r="K7" s="72">
        <f t="shared" si="4"/>
        <v>0</v>
      </c>
      <c r="L7" s="72">
        <f t="shared" si="5"/>
        <v>25</v>
      </c>
      <c r="M7" s="72">
        <f t="shared" si="6"/>
        <v>0</v>
      </c>
      <c r="N7" s="73">
        <f t="shared" si="7"/>
        <v>0</v>
      </c>
    </row>
    <row r="8" spans="1:14" x14ac:dyDescent="0.35">
      <c r="A8" s="195" t="s">
        <v>85</v>
      </c>
      <c r="B8" s="22" t="s">
        <v>67</v>
      </c>
      <c r="C8" s="35">
        <v>1</v>
      </c>
      <c r="D8" s="61">
        <v>1</v>
      </c>
      <c r="E8" s="82"/>
      <c r="F8" s="107">
        <f>F5</f>
        <v>15</v>
      </c>
      <c r="G8" s="69">
        <f t="shared" si="0"/>
        <v>2.5</v>
      </c>
      <c r="H8" s="69">
        <f t="shared" si="1"/>
        <v>100</v>
      </c>
      <c r="I8" s="69">
        <f t="shared" si="2"/>
        <v>0</v>
      </c>
      <c r="J8" s="69">
        <f t="shared" si="3"/>
        <v>25</v>
      </c>
      <c r="K8" s="69">
        <f t="shared" si="4"/>
        <v>0</v>
      </c>
      <c r="L8" s="69">
        <f t="shared" si="5"/>
        <v>25</v>
      </c>
      <c r="M8" s="69">
        <f t="shared" si="6"/>
        <v>0</v>
      </c>
      <c r="N8" s="70">
        <f t="shared" si="7"/>
        <v>0</v>
      </c>
    </row>
    <row r="9" spans="1:14" x14ac:dyDescent="0.35">
      <c r="A9" s="196"/>
      <c r="B9" s="23" t="s">
        <v>68</v>
      </c>
      <c r="C9" s="36">
        <v>2</v>
      </c>
      <c r="D9" s="62">
        <v>2</v>
      </c>
      <c r="E9" s="83"/>
      <c r="F9" s="108">
        <f>F6</f>
        <v>15</v>
      </c>
      <c r="G9" s="3">
        <f t="shared" si="0"/>
        <v>2.5</v>
      </c>
      <c r="H9" s="3">
        <f t="shared" si="1"/>
        <v>100</v>
      </c>
      <c r="I9" s="3">
        <f t="shared" si="2"/>
        <v>0</v>
      </c>
      <c r="J9" s="3">
        <f t="shared" si="3"/>
        <v>25</v>
      </c>
      <c r="K9" s="3">
        <f t="shared" si="4"/>
        <v>0</v>
      </c>
      <c r="L9" s="3">
        <f t="shared" si="5"/>
        <v>25</v>
      </c>
      <c r="M9" s="3">
        <f t="shared" si="6"/>
        <v>0</v>
      </c>
      <c r="N9" s="71">
        <f t="shared" si="7"/>
        <v>0</v>
      </c>
    </row>
    <row r="10" spans="1:14" ht="15" thickBot="1" x14ac:dyDescent="0.4">
      <c r="A10" s="197"/>
      <c r="B10" s="21" t="s">
        <v>53</v>
      </c>
      <c r="C10" s="37">
        <v>2</v>
      </c>
      <c r="D10" s="63">
        <v>2</v>
      </c>
      <c r="E10" s="84"/>
      <c r="F10" s="109">
        <f>F7</f>
        <v>15</v>
      </c>
      <c r="G10" s="72">
        <f t="shared" si="0"/>
        <v>2.5</v>
      </c>
      <c r="H10" s="72">
        <f t="shared" si="1"/>
        <v>100</v>
      </c>
      <c r="I10" s="72">
        <f t="shared" si="2"/>
        <v>0</v>
      </c>
      <c r="J10" s="72">
        <f t="shared" si="3"/>
        <v>25</v>
      </c>
      <c r="K10" s="72">
        <f t="shared" si="4"/>
        <v>0</v>
      </c>
      <c r="L10" s="72">
        <f t="shared" si="5"/>
        <v>25</v>
      </c>
      <c r="M10" s="72">
        <f t="shared" si="6"/>
        <v>0</v>
      </c>
      <c r="N10" s="73">
        <f t="shared" si="7"/>
        <v>0</v>
      </c>
    </row>
    <row r="11" spans="1:14" x14ac:dyDescent="0.35">
      <c r="A11" s="195" t="s">
        <v>75</v>
      </c>
      <c r="B11" s="22" t="s">
        <v>67</v>
      </c>
      <c r="C11" s="35">
        <v>1</v>
      </c>
      <c r="D11" s="61">
        <v>1</v>
      </c>
      <c r="E11" s="82"/>
      <c r="F11" s="111">
        <f t="shared" ref="F11:F30" si="9">F8</f>
        <v>15</v>
      </c>
      <c r="G11" s="69">
        <f t="shared" si="0"/>
        <v>2.5</v>
      </c>
      <c r="H11" s="69">
        <f t="shared" si="1"/>
        <v>100</v>
      </c>
      <c r="I11" s="69">
        <f t="shared" si="2"/>
        <v>0</v>
      </c>
      <c r="J11" s="69">
        <f t="shared" si="3"/>
        <v>25</v>
      </c>
      <c r="K11" s="69">
        <f t="shared" si="4"/>
        <v>0</v>
      </c>
      <c r="L11" s="69">
        <f t="shared" si="5"/>
        <v>25</v>
      </c>
      <c r="M11" s="69">
        <f t="shared" si="6"/>
        <v>0</v>
      </c>
      <c r="N11" s="70">
        <f t="shared" si="7"/>
        <v>0</v>
      </c>
    </row>
    <row r="12" spans="1:14" x14ac:dyDescent="0.35">
      <c r="A12" s="196"/>
      <c r="B12" s="23" t="s">
        <v>68</v>
      </c>
      <c r="C12" s="36">
        <v>2</v>
      </c>
      <c r="D12" s="62">
        <v>2</v>
      </c>
      <c r="E12" s="83"/>
      <c r="F12" s="114">
        <f t="shared" si="9"/>
        <v>15</v>
      </c>
      <c r="G12" s="3">
        <f t="shared" si="0"/>
        <v>2.5</v>
      </c>
      <c r="H12" s="3">
        <f t="shared" si="1"/>
        <v>100</v>
      </c>
      <c r="I12" s="3">
        <f t="shared" si="2"/>
        <v>0</v>
      </c>
      <c r="J12" s="3">
        <f t="shared" si="3"/>
        <v>25</v>
      </c>
      <c r="K12" s="3">
        <f t="shared" si="4"/>
        <v>0</v>
      </c>
      <c r="L12" s="3">
        <f t="shared" si="5"/>
        <v>25</v>
      </c>
      <c r="M12" s="3">
        <f t="shared" si="6"/>
        <v>0</v>
      </c>
      <c r="N12" s="71">
        <f t="shared" si="7"/>
        <v>0</v>
      </c>
    </row>
    <row r="13" spans="1:14" ht="15" thickBot="1" x14ac:dyDescent="0.4">
      <c r="A13" s="197"/>
      <c r="B13" s="21" t="s">
        <v>53</v>
      </c>
      <c r="C13" s="37">
        <v>2</v>
      </c>
      <c r="D13" s="63">
        <v>2</v>
      </c>
      <c r="E13" s="84"/>
      <c r="F13" s="115">
        <f t="shared" si="9"/>
        <v>15</v>
      </c>
      <c r="G13" s="72">
        <f t="shared" si="0"/>
        <v>2.5</v>
      </c>
      <c r="H13" s="72">
        <f t="shared" si="1"/>
        <v>100</v>
      </c>
      <c r="I13" s="72">
        <f t="shared" si="2"/>
        <v>0</v>
      </c>
      <c r="J13" s="72">
        <f t="shared" si="3"/>
        <v>25</v>
      </c>
      <c r="K13" s="72">
        <f t="shared" si="4"/>
        <v>0</v>
      </c>
      <c r="L13" s="72">
        <f t="shared" si="5"/>
        <v>25</v>
      </c>
      <c r="M13" s="72">
        <f t="shared" si="6"/>
        <v>0</v>
      </c>
      <c r="N13" s="73">
        <f t="shared" si="7"/>
        <v>0</v>
      </c>
    </row>
    <row r="14" spans="1:14" x14ac:dyDescent="0.35">
      <c r="A14" s="195" t="s">
        <v>74</v>
      </c>
      <c r="B14" s="22" t="s">
        <v>67</v>
      </c>
      <c r="C14" s="121"/>
      <c r="D14" s="61"/>
      <c r="E14" s="82"/>
      <c r="F14" s="111">
        <f t="shared" si="9"/>
        <v>15</v>
      </c>
      <c r="G14" s="69">
        <f t="shared" si="0"/>
        <v>2.5</v>
      </c>
      <c r="H14" s="69">
        <f t="shared" si="1"/>
        <v>100</v>
      </c>
      <c r="I14" s="69">
        <f t="shared" ref="I14:I16" si="10">E14*H14</f>
        <v>0</v>
      </c>
      <c r="J14" s="69">
        <f t="shared" ref="J14:J16" si="11">G14*10</f>
        <v>25</v>
      </c>
      <c r="K14" s="69">
        <f t="shared" ref="K14:K16" si="12">(E14*1.5)*J14</f>
        <v>0</v>
      </c>
      <c r="L14" s="69">
        <f t="shared" ref="L14:L16" si="13">G14*10</f>
        <v>25</v>
      </c>
      <c r="M14" s="69">
        <f t="shared" ref="M14:M16" si="14">(E14*2)*L14</f>
        <v>0</v>
      </c>
      <c r="N14" s="70">
        <f t="shared" ref="N14:N16" si="15">(I14+K14+M14)*D14</f>
        <v>0</v>
      </c>
    </row>
    <row r="15" spans="1:14" x14ac:dyDescent="0.35">
      <c r="A15" s="196"/>
      <c r="B15" s="23" t="s">
        <v>68</v>
      </c>
      <c r="C15" s="120"/>
      <c r="D15" s="62"/>
      <c r="E15" s="83"/>
      <c r="F15" s="114">
        <f t="shared" si="9"/>
        <v>15</v>
      </c>
      <c r="G15" s="3">
        <f t="shared" si="0"/>
        <v>2.5</v>
      </c>
      <c r="H15" s="3">
        <f t="shared" si="1"/>
        <v>100</v>
      </c>
      <c r="I15" s="3">
        <f t="shared" si="10"/>
        <v>0</v>
      </c>
      <c r="J15" s="3">
        <f t="shared" si="11"/>
        <v>25</v>
      </c>
      <c r="K15" s="3">
        <f t="shared" si="12"/>
        <v>0</v>
      </c>
      <c r="L15" s="3">
        <f t="shared" si="13"/>
        <v>25</v>
      </c>
      <c r="M15" s="3">
        <f t="shared" si="14"/>
        <v>0</v>
      </c>
      <c r="N15" s="71">
        <f t="shared" si="15"/>
        <v>0</v>
      </c>
    </row>
    <row r="16" spans="1:14" ht="15" thickBot="1" x14ac:dyDescent="0.4">
      <c r="A16" s="197"/>
      <c r="B16" s="21" t="s">
        <v>53</v>
      </c>
      <c r="C16" s="122"/>
      <c r="D16" s="63"/>
      <c r="E16" s="84"/>
      <c r="F16" s="115">
        <f t="shared" si="9"/>
        <v>15</v>
      </c>
      <c r="G16" s="72">
        <f t="shared" si="0"/>
        <v>2.5</v>
      </c>
      <c r="H16" s="72">
        <f t="shared" si="1"/>
        <v>100</v>
      </c>
      <c r="I16" s="72">
        <f t="shared" si="10"/>
        <v>0</v>
      </c>
      <c r="J16" s="72">
        <f t="shared" si="11"/>
        <v>25</v>
      </c>
      <c r="K16" s="72">
        <f t="shared" si="12"/>
        <v>0</v>
      </c>
      <c r="L16" s="72">
        <f t="shared" si="13"/>
        <v>25</v>
      </c>
      <c r="M16" s="72">
        <f t="shared" si="14"/>
        <v>0</v>
      </c>
      <c r="N16" s="73">
        <f t="shared" si="15"/>
        <v>0</v>
      </c>
    </row>
    <row r="17" spans="1:14" x14ac:dyDescent="0.35">
      <c r="A17" s="195" t="s">
        <v>72</v>
      </c>
      <c r="B17" s="22" t="s">
        <v>67</v>
      </c>
      <c r="C17" s="35">
        <v>1</v>
      </c>
      <c r="D17" s="61">
        <v>1</v>
      </c>
      <c r="E17" s="82"/>
      <c r="F17" s="111">
        <f t="shared" si="9"/>
        <v>15</v>
      </c>
      <c r="G17" s="69">
        <f t="shared" si="0"/>
        <v>2.5</v>
      </c>
      <c r="H17" s="69">
        <f t="shared" si="1"/>
        <v>100</v>
      </c>
      <c r="I17" s="69">
        <f t="shared" si="2"/>
        <v>0</v>
      </c>
      <c r="J17" s="69">
        <f t="shared" si="3"/>
        <v>25</v>
      </c>
      <c r="K17" s="69">
        <f t="shared" si="4"/>
        <v>0</v>
      </c>
      <c r="L17" s="69">
        <f t="shared" si="5"/>
        <v>25</v>
      </c>
      <c r="M17" s="69">
        <f t="shared" si="6"/>
        <v>0</v>
      </c>
      <c r="N17" s="70">
        <f t="shared" si="7"/>
        <v>0</v>
      </c>
    </row>
    <row r="18" spans="1:14" x14ac:dyDescent="0.35">
      <c r="A18" s="196"/>
      <c r="B18" s="23" t="s">
        <v>68</v>
      </c>
      <c r="C18" s="36">
        <v>1</v>
      </c>
      <c r="D18" s="62">
        <v>1</v>
      </c>
      <c r="E18" s="83"/>
      <c r="F18" s="114">
        <f t="shared" si="9"/>
        <v>15</v>
      </c>
      <c r="G18" s="3">
        <f t="shared" si="0"/>
        <v>2.5</v>
      </c>
      <c r="H18" s="3">
        <f t="shared" si="1"/>
        <v>100</v>
      </c>
      <c r="I18" s="3">
        <f t="shared" si="2"/>
        <v>0</v>
      </c>
      <c r="J18" s="3">
        <f t="shared" si="3"/>
        <v>25</v>
      </c>
      <c r="K18" s="3">
        <f t="shared" si="4"/>
        <v>0</v>
      </c>
      <c r="L18" s="3">
        <f t="shared" si="5"/>
        <v>25</v>
      </c>
      <c r="M18" s="3">
        <f t="shared" si="6"/>
        <v>0</v>
      </c>
      <c r="N18" s="71">
        <f t="shared" si="7"/>
        <v>0</v>
      </c>
    </row>
    <row r="19" spans="1:14" ht="15" thickBot="1" x14ac:dyDescent="0.4">
      <c r="A19" s="197"/>
      <c r="B19" s="21" t="s">
        <v>53</v>
      </c>
      <c r="C19" s="37">
        <v>1</v>
      </c>
      <c r="D19" s="63">
        <v>1</v>
      </c>
      <c r="E19" s="84"/>
      <c r="F19" s="115">
        <f t="shared" si="9"/>
        <v>15</v>
      </c>
      <c r="G19" s="72">
        <f t="shared" si="0"/>
        <v>2.5</v>
      </c>
      <c r="H19" s="72">
        <f t="shared" si="1"/>
        <v>100</v>
      </c>
      <c r="I19" s="72">
        <f t="shared" si="2"/>
        <v>0</v>
      </c>
      <c r="J19" s="72">
        <f t="shared" si="3"/>
        <v>25</v>
      </c>
      <c r="K19" s="72">
        <f t="shared" si="4"/>
        <v>0</v>
      </c>
      <c r="L19" s="72">
        <f t="shared" si="5"/>
        <v>25</v>
      </c>
      <c r="M19" s="72">
        <f t="shared" si="6"/>
        <v>0</v>
      </c>
      <c r="N19" s="73">
        <f t="shared" si="7"/>
        <v>0</v>
      </c>
    </row>
    <row r="20" spans="1:14" x14ac:dyDescent="0.35">
      <c r="A20" s="204" t="s">
        <v>73</v>
      </c>
      <c r="B20" s="22" t="s">
        <v>67</v>
      </c>
      <c r="C20" s="35">
        <v>1</v>
      </c>
      <c r="D20" s="61">
        <v>1</v>
      </c>
      <c r="E20" s="82"/>
      <c r="F20" s="111">
        <f t="shared" si="9"/>
        <v>15</v>
      </c>
      <c r="G20" s="74">
        <f t="shared" si="0"/>
        <v>2.5</v>
      </c>
      <c r="H20" s="74">
        <f t="shared" si="1"/>
        <v>100</v>
      </c>
      <c r="I20" s="74">
        <f t="shared" si="2"/>
        <v>0</v>
      </c>
      <c r="J20" s="74">
        <f t="shared" si="3"/>
        <v>25</v>
      </c>
      <c r="K20" s="74">
        <f t="shared" si="4"/>
        <v>0</v>
      </c>
      <c r="L20" s="74">
        <f t="shared" si="5"/>
        <v>25</v>
      </c>
      <c r="M20" s="74">
        <f t="shared" si="6"/>
        <v>0</v>
      </c>
      <c r="N20" s="88">
        <f t="shared" si="7"/>
        <v>0</v>
      </c>
    </row>
    <row r="21" spans="1:14" x14ac:dyDescent="0.35">
      <c r="A21" s="205"/>
      <c r="B21" s="23" t="s">
        <v>68</v>
      </c>
      <c r="C21" s="36">
        <v>1</v>
      </c>
      <c r="D21" s="62">
        <v>1</v>
      </c>
      <c r="E21" s="83"/>
      <c r="F21" s="114">
        <f t="shared" si="9"/>
        <v>15</v>
      </c>
      <c r="G21" s="65">
        <f t="shared" si="0"/>
        <v>2.5</v>
      </c>
      <c r="H21" s="65">
        <f t="shared" si="1"/>
        <v>100</v>
      </c>
      <c r="I21" s="65">
        <f t="shared" si="2"/>
        <v>0</v>
      </c>
      <c r="J21" s="65">
        <f t="shared" si="3"/>
        <v>25</v>
      </c>
      <c r="K21" s="65">
        <f t="shared" si="4"/>
        <v>0</v>
      </c>
      <c r="L21" s="65">
        <f t="shared" si="5"/>
        <v>25</v>
      </c>
      <c r="M21" s="65">
        <f t="shared" si="6"/>
        <v>0</v>
      </c>
      <c r="N21" s="89">
        <f t="shared" si="7"/>
        <v>0</v>
      </c>
    </row>
    <row r="22" spans="1:14" ht="15" thickBot="1" x14ac:dyDescent="0.4">
      <c r="A22" s="206"/>
      <c r="B22" s="21" t="s">
        <v>53</v>
      </c>
      <c r="C22" s="37">
        <v>1</v>
      </c>
      <c r="D22" s="63">
        <v>1</v>
      </c>
      <c r="E22" s="84"/>
      <c r="F22" s="115">
        <f t="shared" si="9"/>
        <v>15</v>
      </c>
      <c r="G22" s="75">
        <f t="shared" si="0"/>
        <v>2.5</v>
      </c>
      <c r="H22" s="75">
        <f t="shared" si="1"/>
        <v>100</v>
      </c>
      <c r="I22" s="75">
        <f t="shared" si="2"/>
        <v>0</v>
      </c>
      <c r="J22" s="75">
        <f t="shared" si="3"/>
        <v>25</v>
      </c>
      <c r="K22" s="75">
        <f t="shared" si="4"/>
        <v>0</v>
      </c>
      <c r="L22" s="75">
        <f t="shared" si="5"/>
        <v>25</v>
      </c>
      <c r="M22" s="75">
        <f t="shared" si="6"/>
        <v>0</v>
      </c>
      <c r="N22" s="90">
        <f t="shared" si="7"/>
        <v>0</v>
      </c>
    </row>
    <row r="23" spans="1:14" x14ac:dyDescent="0.35">
      <c r="A23" s="205" t="s">
        <v>70</v>
      </c>
      <c r="B23" s="78" t="s">
        <v>71</v>
      </c>
      <c r="C23" s="41">
        <v>1</v>
      </c>
      <c r="D23" s="67">
        <v>1</v>
      </c>
      <c r="E23" s="85"/>
      <c r="F23" s="111">
        <f t="shared" si="9"/>
        <v>15</v>
      </c>
      <c r="G23" s="68">
        <f t="shared" si="0"/>
        <v>2.5</v>
      </c>
      <c r="H23" s="68">
        <f t="shared" si="1"/>
        <v>100</v>
      </c>
      <c r="I23" s="68">
        <f t="shared" si="2"/>
        <v>0</v>
      </c>
      <c r="J23" s="68">
        <f t="shared" si="3"/>
        <v>25</v>
      </c>
      <c r="K23" s="68">
        <f t="shared" si="4"/>
        <v>0</v>
      </c>
      <c r="L23" s="68">
        <f t="shared" si="5"/>
        <v>25</v>
      </c>
      <c r="M23" s="68">
        <f t="shared" si="6"/>
        <v>0</v>
      </c>
      <c r="N23" s="68">
        <f t="shared" si="7"/>
        <v>0</v>
      </c>
    </row>
    <row r="24" spans="1:14" x14ac:dyDescent="0.35">
      <c r="A24" s="205"/>
      <c r="B24" s="119"/>
      <c r="C24" s="120"/>
      <c r="D24" s="62"/>
      <c r="E24" s="83"/>
      <c r="F24" s="114">
        <f t="shared" si="9"/>
        <v>15</v>
      </c>
      <c r="G24" s="65">
        <f t="shared" si="0"/>
        <v>2.5</v>
      </c>
      <c r="H24" s="65">
        <f t="shared" si="1"/>
        <v>100</v>
      </c>
      <c r="I24" s="65">
        <f t="shared" si="2"/>
        <v>0</v>
      </c>
      <c r="J24" s="65">
        <f t="shared" si="3"/>
        <v>25</v>
      </c>
      <c r="K24" s="65">
        <f t="shared" si="4"/>
        <v>0</v>
      </c>
      <c r="L24" s="65">
        <f t="shared" si="5"/>
        <v>25</v>
      </c>
      <c r="M24" s="65">
        <f t="shared" si="6"/>
        <v>0</v>
      </c>
      <c r="N24" s="65">
        <f t="shared" si="7"/>
        <v>0</v>
      </c>
    </row>
    <row r="25" spans="1:14" ht="15" thickBot="1" x14ac:dyDescent="0.4">
      <c r="A25" s="205"/>
      <c r="B25" s="26" t="s">
        <v>53</v>
      </c>
      <c r="C25" s="76">
        <v>1</v>
      </c>
      <c r="D25" s="64">
        <v>1</v>
      </c>
      <c r="E25" s="86"/>
      <c r="F25" s="115">
        <f t="shared" si="9"/>
        <v>15</v>
      </c>
      <c r="G25" s="77">
        <f t="shared" si="0"/>
        <v>2.5</v>
      </c>
      <c r="H25" s="77">
        <f t="shared" si="1"/>
        <v>100</v>
      </c>
      <c r="I25" s="77">
        <f t="shared" si="2"/>
        <v>0</v>
      </c>
      <c r="J25" s="77">
        <f t="shared" si="3"/>
        <v>25</v>
      </c>
      <c r="K25" s="77">
        <f t="shared" si="4"/>
        <v>0</v>
      </c>
      <c r="L25" s="77">
        <f t="shared" si="5"/>
        <v>25</v>
      </c>
      <c r="M25" s="77">
        <f t="shared" si="6"/>
        <v>0</v>
      </c>
      <c r="N25" s="77">
        <f t="shared" si="7"/>
        <v>0</v>
      </c>
    </row>
    <row r="26" spans="1:14" x14ac:dyDescent="0.35">
      <c r="A26" s="195" t="s">
        <v>87</v>
      </c>
      <c r="B26" s="22" t="s">
        <v>67</v>
      </c>
      <c r="C26" s="121"/>
      <c r="D26" s="61"/>
      <c r="E26" s="82"/>
      <c r="F26" s="111">
        <f t="shared" si="9"/>
        <v>15</v>
      </c>
      <c r="G26" s="74">
        <f t="shared" si="0"/>
        <v>2.5</v>
      </c>
      <c r="H26" s="74">
        <f t="shared" si="1"/>
        <v>100</v>
      </c>
      <c r="I26" s="74">
        <f t="shared" si="2"/>
        <v>0</v>
      </c>
      <c r="J26" s="74">
        <f t="shared" si="3"/>
        <v>25</v>
      </c>
      <c r="K26" s="74">
        <f t="shared" si="4"/>
        <v>0</v>
      </c>
      <c r="L26" s="74">
        <f t="shared" si="5"/>
        <v>25</v>
      </c>
      <c r="M26" s="74">
        <f t="shared" si="6"/>
        <v>0</v>
      </c>
      <c r="N26" s="88">
        <f t="shared" si="7"/>
        <v>0</v>
      </c>
    </row>
    <row r="27" spans="1:14" x14ac:dyDescent="0.35">
      <c r="A27" s="196"/>
      <c r="B27" s="23" t="s">
        <v>68</v>
      </c>
      <c r="C27" s="120"/>
      <c r="D27" s="62"/>
      <c r="E27" s="83"/>
      <c r="F27" s="114">
        <f t="shared" si="9"/>
        <v>15</v>
      </c>
      <c r="G27" s="65">
        <f t="shared" si="0"/>
        <v>2.5</v>
      </c>
      <c r="H27" s="65">
        <f t="shared" si="1"/>
        <v>100</v>
      </c>
      <c r="I27" s="65">
        <f t="shared" si="2"/>
        <v>0</v>
      </c>
      <c r="J27" s="65">
        <f t="shared" si="3"/>
        <v>25</v>
      </c>
      <c r="K27" s="65">
        <f t="shared" si="4"/>
        <v>0</v>
      </c>
      <c r="L27" s="65">
        <f t="shared" si="5"/>
        <v>25</v>
      </c>
      <c r="M27" s="65">
        <f t="shared" si="6"/>
        <v>0</v>
      </c>
      <c r="N27" s="89">
        <f t="shared" si="7"/>
        <v>0</v>
      </c>
    </row>
    <row r="28" spans="1:14" ht="15" thickBot="1" x14ac:dyDescent="0.4">
      <c r="A28" s="197"/>
      <c r="B28" s="21" t="s">
        <v>53</v>
      </c>
      <c r="C28" s="122"/>
      <c r="D28" s="63"/>
      <c r="E28" s="84"/>
      <c r="F28" s="115">
        <f t="shared" si="9"/>
        <v>15</v>
      </c>
      <c r="G28" s="75">
        <f t="shared" si="0"/>
        <v>2.5</v>
      </c>
      <c r="H28" s="75">
        <f t="shared" si="1"/>
        <v>100</v>
      </c>
      <c r="I28" s="75">
        <f t="shared" si="2"/>
        <v>0</v>
      </c>
      <c r="J28" s="75">
        <f t="shared" si="3"/>
        <v>25</v>
      </c>
      <c r="K28" s="75">
        <f t="shared" si="4"/>
        <v>0</v>
      </c>
      <c r="L28" s="75">
        <f t="shared" si="5"/>
        <v>25</v>
      </c>
      <c r="M28" s="75">
        <f t="shared" si="6"/>
        <v>0</v>
      </c>
      <c r="N28" s="90">
        <f t="shared" si="7"/>
        <v>0</v>
      </c>
    </row>
    <row r="29" spans="1:14" x14ac:dyDescent="0.35">
      <c r="A29" s="195" t="s">
        <v>74</v>
      </c>
      <c r="B29" s="19" t="s">
        <v>67</v>
      </c>
      <c r="C29" s="121"/>
      <c r="D29" s="61"/>
      <c r="E29" s="82"/>
      <c r="F29" s="111">
        <f t="shared" si="9"/>
        <v>15</v>
      </c>
      <c r="G29" s="74">
        <f t="shared" si="0"/>
        <v>2.5</v>
      </c>
      <c r="H29" s="74">
        <f t="shared" si="1"/>
        <v>100</v>
      </c>
      <c r="I29" s="74">
        <f t="shared" si="2"/>
        <v>0</v>
      </c>
      <c r="J29" s="74">
        <f t="shared" si="3"/>
        <v>25</v>
      </c>
      <c r="K29" s="74">
        <f t="shared" si="4"/>
        <v>0</v>
      </c>
      <c r="L29" s="74">
        <f t="shared" si="5"/>
        <v>25</v>
      </c>
      <c r="M29" s="74">
        <f t="shared" si="6"/>
        <v>0</v>
      </c>
      <c r="N29" s="88">
        <f t="shared" si="7"/>
        <v>0</v>
      </c>
    </row>
    <row r="30" spans="1:14" x14ac:dyDescent="0.35">
      <c r="A30" s="196"/>
      <c r="B30" s="20" t="s">
        <v>68</v>
      </c>
      <c r="C30" s="120"/>
      <c r="D30" s="62"/>
      <c r="E30" s="83"/>
      <c r="F30" s="114">
        <f t="shared" si="9"/>
        <v>15</v>
      </c>
      <c r="G30" s="65">
        <f t="shared" si="0"/>
        <v>2.5</v>
      </c>
      <c r="H30" s="65">
        <f t="shared" si="1"/>
        <v>100</v>
      </c>
      <c r="I30" s="65">
        <f t="shared" si="2"/>
        <v>0</v>
      </c>
      <c r="J30" s="65">
        <f t="shared" si="3"/>
        <v>25</v>
      </c>
      <c r="K30" s="65">
        <f t="shared" si="4"/>
        <v>0</v>
      </c>
      <c r="L30" s="65">
        <f t="shared" si="5"/>
        <v>25</v>
      </c>
      <c r="M30" s="65">
        <f t="shared" si="6"/>
        <v>0</v>
      </c>
      <c r="N30" s="89">
        <f t="shared" si="7"/>
        <v>0</v>
      </c>
    </row>
    <row r="31" spans="1:14" ht="15" thickBot="1" x14ac:dyDescent="0.4">
      <c r="A31" s="197"/>
      <c r="B31" s="26" t="s">
        <v>53</v>
      </c>
      <c r="C31" s="153"/>
      <c r="D31" s="64"/>
      <c r="E31" s="84"/>
      <c r="F31" s="115">
        <f>F28</f>
        <v>15</v>
      </c>
      <c r="G31" s="75">
        <f t="shared" si="0"/>
        <v>2.5</v>
      </c>
      <c r="H31" s="75">
        <f t="shared" si="1"/>
        <v>100</v>
      </c>
      <c r="I31" s="75">
        <f t="shared" si="2"/>
        <v>0</v>
      </c>
      <c r="J31" s="75">
        <f t="shared" si="3"/>
        <v>25</v>
      </c>
      <c r="K31" s="75">
        <f t="shared" si="4"/>
        <v>0</v>
      </c>
      <c r="L31" s="75">
        <f t="shared" si="5"/>
        <v>25</v>
      </c>
      <c r="M31" s="75">
        <f t="shared" si="6"/>
        <v>0</v>
      </c>
      <c r="N31" s="90">
        <f t="shared" si="7"/>
        <v>0</v>
      </c>
    </row>
    <row r="32" spans="1:14" ht="15" customHeight="1" thickBot="1" x14ac:dyDescent="0.4">
      <c r="A32" s="201" t="s">
        <v>105</v>
      </c>
      <c r="B32" s="98" t="s">
        <v>107</v>
      </c>
      <c r="C32" s="123"/>
      <c r="D32" s="99"/>
      <c r="E32" s="94"/>
      <c r="F32" s="107">
        <v>6</v>
      </c>
      <c r="G32" s="74">
        <f t="shared" si="0"/>
        <v>1</v>
      </c>
      <c r="H32" s="74">
        <f t="shared" si="1"/>
        <v>40</v>
      </c>
      <c r="I32" s="74">
        <f t="shared" si="2"/>
        <v>0</v>
      </c>
      <c r="J32" s="74">
        <f t="shared" si="3"/>
        <v>10</v>
      </c>
      <c r="K32" s="74">
        <f t="shared" si="4"/>
        <v>0</v>
      </c>
      <c r="L32" s="74">
        <f t="shared" si="5"/>
        <v>10</v>
      </c>
      <c r="M32" s="74">
        <f t="shared" si="6"/>
        <v>0</v>
      </c>
      <c r="N32" s="90">
        <f t="shared" si="7"/>
        <v>0</v>
      </c>
    </row>
    <row r="33" spans="1:21" ht="15" thickBot="1" x14ac:dyDescent="0.4">
      <c r="A33" s="202"/>
      <c r="B33" s="100" t="s">
        <v>108</v>
      </c>
      <c r="C33" s="124"/>
      <c r="D33" s="101"/>
      <c r="E33" s="95"/>
      <c r="F33" s="108">
        <v>6</v>
      </c>
      <c r="G33" s="65">
        <f t="shared" si="0"/>
        <v>1</v>
      </c>
      <c r="H33" s="65">
        <f t="shared" si="1"/>
        <v>40</v>
      </c>
      <c r="I33" s="65">
        <f t="shared" si="2"/>
        <v>0</v>
      </c>
      <c r="J33" s="65">
        <f t="shared" si="3"/>
        <v>10</v>
      </c>
      <c r="K33" s="65">
        <f t="shared" si="4"/>
        <v>0</v>
      </c>
      <c r="L33" s="65">
        <f t="shared" si="5"/>
        <v>10</v>
      </c>
      <c r="M33" s="65">
        <f t="shared" si="6"/>
        <v>0</v>
      </c>
      <c r="N33" s="90">
        <f t="shared" si="7"/>
        <v>0</v>
      </c>
    </row>
    <row r="34" spans="1:21" ht="15" thickBot="1" x14ac:dyDescent="0.4">
      <c r="A34" s="202"/>
      <c r="B34" s="100" t="s">
        <v>106</v>
      </c>
      <c r="C34" s="124"/>
      <c r="D34" s="101"/>
      <c r="E34" s="96"/>
      <c r="F34" s="109">
        <v>10</v>
      </c>
      <c r="G34" s="75">
        <f t="shared" si="0"/>
        <v>1.6666666666666667</v>
      </c>
      <c r="H34" s="75">
        <f t="shared" si="1"/>
        <v>66.666666666666671</v>
      </c>
      <c r="I34" s="75">
        <f t="shared" si="2"/>
        <v>0</v>
      </c>
      <c r="J34" s="75">
        <f t="shared" si="3"/>
        <v>16.666666666666668</v>
      </c>
      <c r="K34" s="75">
        <f t="shared" si="4"/>
        <v>0</v>
      </c>
      <c r="L34" s="75">
        <f t="shared" si="5"/>
        <v>16.666666666666668</v>
      </c>
      <c r="M34" s="75">
        <f t="shared" si="6"/>
        <v>0</v>
      </c>
      <c r="N34" s="90">
        <f t="shared" si="7"/>
        <v>0</v>
      </c>
    </row>
    <row r="35" spans="1:21" ht="15" thickBot="1" x14ac:dyDescent="0.4">
      <c r="A35" s="203"/>
      <c r="B35" s="102" t="s">
        <v>109</v>
      </c>
      <c r="C35" s="125"/>
      <c r="D35" s="103"/>
      <c r="E35" s="97"/>
      <c r="F35" s="112"/>
      <c r="G35" s="92"/>
      <c r="H35" s="92"/>
      <c r="I35" s="92"/>
      <c r="J35" s="92"/>
      <c r="K35" s="92"/>
      <c r="L35" s="92"/>
      <c r="M35" s="92"/>
      <c r="N35" s="93"/>
    </row>
    <row r="36" spans="1:21" x14ac:dyDescent="0.35">
      <c r="A36" s="198" t="s">
        <v>76</v>
      </c>
      <c r="B36" s="66" t="s">
        <v>77</v>
      </c>
      <c r="C36" s="41">
        <v>1</v>
      </c>
      <c r="D36" s="67">
        <v>1</v>
      </c>
      <c r="E36" s="82"/>
      <c r="F36" s="107">
        <f>F31</f>
        <v>15</v>
      </c>
      <c r="G36" s="74">
        <f t="shared" si="0"/>
        <v>2.5</v>
      </c>
      <c r="H36" s="74">
        <f t="shared" si="1"/>
        <v>100</v>
      </c>
      <c r="I36" s="74">
        <f t="shared" si="2"/>
        <v>0</v>
      </c>
      <c r="J36" s="74">
        <f t="shared" si="3"/>
        <v>25</v>
      </c>
      <c r="K36" s="74">
        <f t="shared" si="4"/>
        <v>0</v>
      </c>
      <c r="L36" s="74">
        <f t="shared" si="5"/>
        <v>25</v>
      </c>
      <c r="M36" s="74">
        <f t="shared" si="6"/>
        <v>0</v>
      </c>
      <c r="N36" s="88">
        <f t="shared" si="7"/>
        <v>0</v>
      </c>
    </row>
    <row r="37" spans="1:21" x14ac:dyDescent="0.35">
      <c r="A37" s="199"/>
      <c r="B37" s="12" t="s">
        <v>78</v>
      </c>
      <c r="C37" s="36">
        <v>1</v>
      </c>
      <c r="D37" s="62">
        <v>1</v>
      </c>
      <c r="E37" s="83"/>
      <c r="F37" s="108">
        <f>F36</f>
        <v>15</v>
      </c>
      <c r="G37" s="65">
        <f t="shared" si="0"/>
        <v>2.5</v>
      </c>
      <c r="H37" s="65">
        <f t="shared" si="1"/>
        <v>100</v>
      </c>
      <c r="I37" s="65">
        <f t="shared" si="2"/>
        <v>0</v>
      </c>
      <c r="J37" s="65">
        <f t="shared" si="3"/>
        <v>25</v>
      </c>
      <c r="K37" s="65">
        <f t="shared" si="4"/>
        <v>0</v>
      </c>
      <c r="L37" s="65">
        <f t="shared" si="5"/>
        <v>25</v>
      </c>
      <c r="M37" s="65">
        <f t="shared" si="6"/>
        <v>0</v>
      </c>
      <c r="N37" s="89">
        <f t="shared" si="7"/>
        <v>0</v>
      </c>
    </row>
    <row r="38" spans="1:21" x14ac:dyDescent="0.35">
      <c r="A38" s="199"/>
      <c r="B38" s="12" t="s">
        <v>79</v>
      </c>
      <c r="C38" s="36">
        <v>1</v>
      </c>
      <c r="D38" s="62">
        <v>1</v>
      </c>
      <c r="E38" s="83"/>
      <c r="F38" s="108">
        <f t="shared" ref="F38:F44" si="16">F37</f>
        <v>15</v>
      </c>
      <c r="G38" s="65">
        <f t="shared" si="0"/>
        <v>2.5</v>
      </c>
      <c r="H38" s="65">
        <f t="shared" si="1"/>
        <v>100</v>
      </c>
      <c r="I38" s="65">
        <f t="shared" si="2"/>
        <v>0</v>
      </c>
      <c r="J38" s="65">
        <f t="shared" si="3"/>
        <v>25</v>
      </c>
      <c r="K38" s="65">
        <f t="shared" si="4"/>
        <v>0</v>
      </c>
      <c r="L38" s="65">
        <f t="shared" si="5"/>
        <v>25</v>
      </c>
      <c r="M38" s="65">
        <f t="shared" si="6"/>
        <v>0</v>
      </c>
      <c r="N38" s="89">
        <f t="shared" si="7"/>
        <v>0</v>
      </c>
    </row>
    <row r="39" spans="1:21" x14ac:dyDescent="0.35">
      <c r="A39" s="199"/>
      <c r="B39" s="12" t="s">
        <v>80</v>
      </c>
      <c r="C39" s="36">
        <v>1</v>
      </c>
      <c r="D39" s="62">
        <v>1</v>
      </c>
      <c r="E39" s="83"/>
      <c r="F39" s="108">
        <f t="shared" si="16"/>
        <v>15</v>
      </c>
      <c r="G39" s="65">
        <f t="shared" si="0"/>
        <v>2.5</v>
      </c>
      <c r="H39" s="65">
        <f t="shared" si="1"/>
        <v>100</v>
      </c>
      <c r="I39" s="65">
        <f t="shared" si="2"/>
        <v>0</v>
      </c>
      <c r="J39" s="65">
        <f t="shared" si="3"/>
        <v>25</v>
      </c>
      <c r="K39" s="65">
        <f t="shared" si="4"/>
        <v>0</v>
      </c>
      <c r="L39" s="65">
        <f t="shared" si="5"/>
        <v>25</v>
      </c>
      <c r="M39" s="65">
        <f t="shared" si="6"/>
        <v>0</v>
      </c>
      <c r="N39" s="89">
        <f t="shared" si="7"/>
        <v>0</v>
      </c>
    </row>
    <row r="40" spans="1:21" x14ac:dyDescent="0.35">
      <c r="A40" s="199"/>
      <c r="B40" s="12" t="s">
        <v>81</v>
      </c>
      <c r="C40" s="36">
        <v>1</v>
      </c>
      <c r="D40" s="62">
        <v>1</v>
      </c>
      <c r="E40" s="83"/>
      <c r="F40" s="108">
        <f t="shared" si="16"/>
        <v>15</v>
      </c>
      <c r="G40" s="65">
        <f t="shared" si="0"/>
        <v>2.5</v>
      </c>
      <c r="H40" s="65">
        <f t="shared" si="1"/>
        <v>100</v>
      </c>
      <c r="I40" s="65">
        <f t="shared" si="2"/>
        <v>0</v>
      </c>
      <c r="J40" s="65">
        <f t="shared" si="3"/>
        <v>25</v>
      </c>
      <c r="K40" s="65">
        <f t="shared" si="4"/>
        <v>0</v>
      </c>
      <c r="L40" s="65">
        <f t="shared" si="5"/>
        <v>25</v>
      </c>
      <c r="M40" s="65">
        <f t="shared" si="6"/>
        <v>0</v>
      </c>
      <c r="N40" s="89">
        <f t="shared" si="7"/>
        <v>0</v>
      </c>
    </row>
    <row r="41" spans="1:21" x14ac:dyDescent="0.35">
      <c r="A41" s="199"/>
      <c r="B41" s="12" t="s">
        <v>52</v>
      </c>
      <c r="C41" s="36">
        <v>1</v>
      </c>
      <c r="D41" s="62">
        <v>1</v>
      </c>
      <c r="E41" s="83"/>
      <c r="F41" s="108">
        <f t="shared" si="16"/>
        <v>15</v>
      </c>
      <c r="G41" s="65">
        <f t="shared" si="0"/>
        <v>2.5</v>
      </c>
      <c r="H41" s="65">
        <f t="shared" si="1"/>
        <v>100</v>
      </c>
      <c r="I41" s="65">
        <f t="shared" si="2"/>
        <v>0</v>
      </c>
      <c r="J41" s="65">
        <f t="shared" si="3"/>
        <v>25</v>
      </c>
      <c r="K41" s="65">
        <f t="shared" si="4"/>
        <v>0</v>
      </c>
      <c r="L41" s="65">
        <f t="shared" si="5"/>
        <v>25</v>
      </c>
      <c r="M41" s="65">
        <f t="shared" si="6"/>
        <v>0</v>
      </c>
      <c r="N41" s="89">
        <f t="shared" si="7"/>
        <v>0</v>
      </c>
    </row>
    <row r="42" spans="1:21" x14ac:dyDescent="0.35">
      <c r="A42" s="199"/>
      <c r="B42" s="12" t="s">
        <v>50</v>
      </c>
      <c r="C42" s="36">
        <v>1</v>
      </c>
      <c r="D42" s="62">
        <v>1</v>
      </c>
      <c r="E42" s="83"/>
      <c r="F42" s="108">
        <f t="shared" si="16"/>
        <v>15</v>
      </c>
      <c r="G42" s="65">
        <f t="shared" si="0"/>
        <v>2.5</v>
      </c>
      <c r="H42" s="65">
        <f t="shared" si="1"/>
        <v>100</v>
      </c>
      <c r="I42" s="65">
        <f t="shared" si="2"/>
        <v>0</v>
      </c>
      <c r="J42" s="65">
        <f t="shared" si="3"/>
        <v>25</v>
      </c>
      <c r="K42" s="65">
        <f t="shared" si="4"/>
        <v>0</v>
      </c>
      <c r="L42" s="65">
        <f t="shared" si="5"/>
        <v>25</v>
      </c>
      <c r="M42" s="65">
        <f t="shared" si="6"/>
        <v>0</v>
      </c>
      <c r="N42" s="89">
        <f t="shared" si="7"/>
        <v>0</v>
      </c>
    </row>
    <row r="43" spans="1:21" x14ac:dyDescent="0.35">
      <c r="A43" s="199"/>
      <c r="B43" s="12" t="s">
        <v>82</v>
      </c>
      <c r="C43" s="36">
        <v>1</v>
      </c>
      <c r="D43" s="62">
        <v>1</v>
      </c>
      <c r="E43" s="83"/>
      <c r="F43" s="108">
        <f t="shared" si="16"/>
        <v>15</v>
      </c>
      <c r="G43" s="65">
        <f t="shared" si="0"/>
        <v>2.5</v>
      </c>
      <c r="H43" s="65">
        <f t="shared" si="1"/>
        <v>100</v>
      </c>
      <c r="I43" s="65">
        <f t="shared" si="2"/>
        <v>0</v>
      </c>
      <c r="J43" s="65">
        <f t="shared" si="3"/>
        <v>25</v>
      </c>
      <c r="K43" s="65">
        <f t="shared" si="4"/>
        <v>0</v>
      </c>
      <c r="L43" s="65">
        <f t="shared" si="5"/>
        <v>25</v>
      </c>
      <c r="M43" s="65">
        <f t="shared" si="6"/>
        <v>0</v>
      </c>
      <c r="N43" s="89">
        <f t="shared" si="7"/>
        <v>0</v>
      </c>
    </row>
    <row r="44" spans="1:21" x14ac:dyDescent="0.35">
      <c r="A44" s="199"/>
      <c r="B44" s="12" t="s">
        <v>83</v>
      </c>
      <c r="C44" s="36"/>
      <c r="D44" s="62"/>
      <c r="E44" s="83"/>
      <c r="F44" s="108">
        <f t="shared" si="16"/>
        <v>15</v>
      </c>
      <c r="G44" s="65">
        <f t="shared" si="0"/>
        <v>2.5</v>
      </c>
      <c r="H44" s="65">
        <f t="shared" si="1"/>
        <v>100</v>
      </c>
      <c r="I44" s="65">
        <f t="shared" si="2"/>
        <v>0</v>
      </c>
      <c r="J44" s="65">
        <f t="shared" si="3"/>
        <v>25</v>
      </c>
      <c r="K44" s="65">
        <f t="shared" si="4"/>
        <v>0</v>
      </c>
      <c r="L44" s="65">
        <f t="shared" si="5"/>
        <v>25</v>
      </c>
      <c r="M44" s="65">
        <f t="shared" si="6"/>
        <v>0</v>
      </c>
      <c r="N44" s="89">
        <f t="shared" si="7"/>
        <v>0</v>
      </c>
    </row>
    <row r="45" spans="1:21" ht="15" thickBot="1" x14ac:dyDescent="0.4">
      <c r="A45" s="200"/>
      <c r="B45" s="28" t="s">
        <v>84</v>
      </c>
      <c r="C45" s="37">
        <v>1</v>
      </c>
      <c r="D45" s="63">
        <v>1</v>
      </c>
      <c r="E45" s="84"/>
      <c r="F45" s="109">
        <f>F44</f>
        <v>15</v>
      </c>
      <c r="G45" s="75">
        <f t="shared" si="0"/>
        <v>2.5</v>
      </c>
      <c r="H45" s="75">
        <f t="shared" si="1"/>
        <v>100</v>
      </c>
      <c r="I45" s="75">
        <f t="shared" si="2"/>
        <v>0</v>
      </c>
      <c r="J45" s="75">
        <f t="shared" si="3"/>
        <v>25</v>
      </c>
      <c r="K45" s="75">
        <f t="shared" si="4"/>
        <v>0</v>
      </c>
      <c r="L45" s="75">
        <f t="shared" si="5"/>
        <v>25</v>
      </c>
      <c r="M45" s="75">
        <f t="shared" si="6"/>
        <v>0</v>
      </c>
      <c r="N45" s="90">
        <f t="shared" si="7"/>
        <v>0</v>
      </c>
    </row>
    <row r="46" spans="1:21" x14ac:dyDescent="0.35">
      <c r="A46" s="17"/>
      <c r="C46" s="18"/>
      <c r="T46" s="87"/>
    </row>
    <row r="47" spans="1:21" x14ac:dyDescent="0.35">
      <c r="A47" s="15"/>
      <c r="B47" s="30" t="s">
        <v>25</v>
      </c>
      <c r="C47" s="31">
        <f>SUM(C2:C45)</f>
        <v>34</v>
      </c>
      <c r="D47" s="48">
        <f>SUM(D2:D45)</f>
        <v>34</v>
      </c>
      <c r="N47" s="60">
        <f>SUM(N2:N46)</f>
        <v>0</v>
      </c>
      <c r="T47" s="87"/>
    </row>
    <row r="48" spans="1:21" x14ac:dyDescent="0.35">
      <c r="U48" s="87"/>
    </row>
    <row r="49" spans="1:22" ht="15" thickBot="1" x14ac:dyDescent="0.4">
      <c r="A49" s="13" t="s">
        <v>93</v>
      </c>
      <c r="B49" s="13"/>
      <c r="C49" s="14"/>
      <c r="V49" s="87"/>
    </row>
    <row r="50" spans="1:22" ht="23.5" x14ac:dyDescent="0.55000000000000004">
      <c r="B50" s="173"/>
      <c r="C50" s="174"/>
      <c r="D50" s="174"/>
      <c r="E50" s="174"/>
      <c r="F50" s="174"/>
      <c r="G50" s="175"/>
    </row>
    <row r="51" spans="1:22" x14ac:dyDescent="0.35">
      <c r="B51" s="176"/>
      <c r="G51" s="177"/>
    </row>
    <row r="52" spans="1:22" x14ac:dyDescent="0.35">
      <c r="B52" s="178"/>
      <c r="G52" s="177"/>
    </row>
    <row r="53" spans="1:22" ht="15" thickBot="1" x14ac:dyDescent="0.4">
      <c r="B53" s="179"/>
      <c r="C53" s="180"/>
      <c r="D53" s="180"/>
      <c r="E53" s="180"/>
      <c r="F53" s="180"/>
      <c r="G53" s="181"/>
    </row>
    <row r="54" spans="1:22" x14ac:dyDescent="0.35">
      <c r="A54" s="13"/>
      <c r="B54" s="13"/>
    </row>
    <row r="55" spans="1:22" x14ac:dyDescent="0.35">
      <c r="A55" s="13"/>
      <c r="B55" s="13"/>
    </row>
    <row r="56" spans="1:22" x14ac:dyDescent="0.35">
      <c r="A56" s="13"/>
      <c r="B56" s="13"/>
    </row>
  </sheetData>
  <mergeCells count="12">
    <mergeCell ref="A36:A45"/>
    <mergeCell ref="A32:A35"/>
    <mergeCell ref="A17:A19"/>
    <mergeCell ref="A20:A22"/>
    <mergeCell ref="A23:A25"/>
    <mergeCell ref="A26:A28"/>
    <mergeCell ref="A29:A31"/>
    <mergeCell ref="A2:A4"/>
    <mergeCell ref="A5:A7"/>
    <mergeCell ref="A8:A10"/>
    <mergeCell ref="A11:A13"/>
    <mergeCell ref="A14:A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DE2DD-3747-44D6-85B6-32031C7BE4E5}">
  <dimension ref="A1:N56"/>
  <sheetViews>
    <sheetView zoomScale="70" zoomScaleNormal="70" workbookViewId="0">
      <selection activeCell="E2" sqref="E2:E45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7" max="7" width="6.453125" bestFit="1" customWidth="1"/>
    <col min="8" max="8" width="6" bestFit="1" customWidth="1"/>
    <col min="9" max="9" width="13.36328125" bestFit="1" customWidth="1"/>
    <col min="10" max="10" width="6" bestFit="1" customWidth="1"/>
    <col min="11" max="11" width="13.36328125" bestFit="1" customWidth="1"/>
    <col min="12" max="12" width="6" bestFit="1" customWidth="1"/>
    <col min="13" max="14" width="13.36328125" bestFit="1" customWidth="1"/>
  </cols>
  <sheetData>
    <row r="1" spans="1:14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79" t="s">
        <v>103</v>
      </c>
      <c r="H1" s="80" t="s">
        <v>100</v>
      </c>
      <c r="I1" s="80" t="s">
        <v>104</v>
      </c>
      <c r="J1" s="80" t="s">
        <v>101</v>
      </c>
      <c r="K1" s="80" t="s">
        <v>104</v>
      </c>
      <c r="L1" s="80" t="s">
        <v>102</v>
      </c>
      <c r="M1" s="80" t="s">
        <v>104</v>
      </c>
      <c r="N1" s="81" t="s">
        <v>25</v>
      </c>
    </row>
    <row r="2" spans="1:14" ht="14" customHeight="1" x14ac:dyDescent="0.35">
      <c r="A2" s="195" t="s">
        <v>86</v>
      </c>
      <c r="B2" s="22" t="s">
        <v>67</v>
      </c>
      <c r="C2" s="121"/>
      <c r="D2" s="44"/>
      <c r="E2" s="82"/>
      <c r="F2" s="107">
        <f>'Component Service Cost'!C4</f>
        <v>6</v>
      </c>
      <c r="G2" s="74">
        <f>F2/6</f>
        <v>1</v>
      </c>
      <c r="H2" s="69">
        <f>G2*40</f>
        <v>40</v>
      </c>
      <c r="I2" s="69">
        <f>E2*H2</f>
        <v>0</v>
      </c>
      <c r="J2" s="69">
        <f>G2*10</f>
        <v>10</v>
      </c>
      <c r="K2" s="69">
        <f>(E2*1.5)*J2</f>
        <v>0</v>
      </c>
      <c r="L2" s="69">
        <f>G2*10</f>
        <v>10</v>
      </c>
      <c r="M2" s="69">
        <f>(E2*2)*L2</f>
        <v>0</v>
      </c>
      <c r="N2" s="70">
        <f>(I2+K2+M2)*D2</f>
        <v>0</v>
      </c>
    </row>
    <row r="3" spans="1:14" ht="15.65" customHeight="1" x14ac:dyDescent="0.35">
      <c r="A3" s="196"/>
      <c r="B3" s="23" t="s">
        <v>68</v>
      </c>
      <c r="C3" s="120"/>
      <c r="D3" s="45"/>
      <c r="E3" s="83"/>
      <c r="F3" s="108">
        <f>F2</f>
        <v>6</v>
      </c>
      <c r="G3" s="65">
        <f>F3/6</f>
        <v>1</v>
      </c>
      <c r="H3" s="3">
        <f>G3*40</f>
        <v>40</v>
      </c>
      <c r="I3" s="3">
        <f>E3*H3</f>
        <v>0</v>
      </c>
      <c r="J3" s="3">
        <f>G3*10</f>
        <v>10</v>
      </c>
      <c r="K3" s="3">
        <f>(E3*1.5)*J3</f>
        <v>0</v>
      </c>
      <c r="L3" s="3">
        <f>G3*10</f>
        <v>10</v>
      </c>
      <c r="M3" s="3">
        <f>(E3*2)*L3</f>
        <v>0</v>
      </c>
      <c r="N3" s="71">
        <f>(I3+K3+M3)*D3</f>
        <v>0</v>
      </c>
    </row>
    <row r="4" spans="1:14" ht="14.75" customHeight="1" thickBot="1" x14ac:dyDescent="0.4">
      <c r="A4" s="197"/>
      <c r="B4" s="21" t="s">
        <v>53</v>
      </c>
      <c r="C4" s="122"/>
      <c r="D4" s="46"/>
      <c r="E4" s="84"/>
      <c r="F4" s="108">
        <f>F3</f>
        <v>6</v>
      </c>
      <c r="G4" s="75">
        <f t="shared" ref="G4:G45" si="0">F4/6</f>
        <v>1</v>
      </c>
      <c r="H4" s="72">
        <f t="shared" ref="H4:H45" si="1">G4*40</f>
        <v>40</v>
      </c>
      <c r="I4" s="72">
        <f t="shared" ref="I4:I45" si="2">E4*H4</f>
        <v>0</v>
      </c>
      <c r="J4" s="72">
        <f t="shared" ref="J4:J45" si="3">G4*10</f>
        <v>10</v>
      </c>
      <c r="K4" s="72">
        <f t="shared" ref="K4:K45" si="4">(E4*1.5)*J4</f>
        <v>0</v>
      </c>
      <c r="L4" s="72">
        <f t="shared" ref="L4:L45" si="5">G4*10</f>
        <v>10</v>
      </c>
      <c r="M4" s="72">
        <f t="shared" ref="M4:M45" si="6">(E4*2)*L4</f>
        <v>0</v>
      </c>
      <c r="N4" s="73">
        <f t="shared" ref="N4:N45" si="7">(I4+K4+M4)*D4</f>
        <v>0</v>
      </c>
    </row>
    <row r="5" spans="1:14" x14ac:dyDescent="0.35">
      <c r="A5" s="207" t="s">
        <v>69</v>
      </c>
      <c r="B5" s="22" t="s">
        <v>67</v>
      </c>
      <c r="C5" s="35">
        <v>1</v>
      </c>
      <c r="D5" s="44">
        <v>1</v>
      </c>
      <c r="E5" s="82"/>
      <c r="F5" s="113">
        <f>F2</f>
        <v>6</v>
      </c>
      <c r="G5" s="74">
        <f t="shared" si="0"/>
        <v>1</v>
      </c>
      <c r="H5" s="69">
        <f t="shared" si="1"/>
        <v>40</v>
      </c>
      <c r="I5" s="69">
        <f t="shared" si="2"/>
        <v>0</v>
      </c>
      <c r="J5" s="69">
        <f t="shared" si="3"/>
        <v>10</v>
      </c>
      <c r="K5" s="69">
        <f t="shared" si="4"/>
        <v>0</v>
      </c>
      <c r="L5" s="69">
        <f t="shared" si="5"/>
        <v>10</v>
      </c>
      <c r="M5" s="69">
        <f t="shared" si="6"/>
        <v>0</v>
      </c>
      <c r="N5" s="70">
        <f t="shared" si="7"/>
        <v>0</v>
      </c>
    </row>
    <row r="6" spans="1:14" x14ac:dyDescent="0.35">
      <c r="A6" s="196"/>
      <c r="B6" s="23" t="s">
        <v>68</v>
      </c>
      <c r="C6" s="36">
        <v>1</v>
      </c>
      <c r="D6" s="45">
        <v>1</v>
      </c>
      <c r="E6" s="83"/>
      <c r="F6" s="114">
        <f t="shared" ref="F6:F7" si="8">F3</f>
        <v>6</v>
      </c>
      <c r="G6" s="65">
        <f t="shared" si="0"/>
        <v>1</v>
      </c>
      <c r="H6" s="3">
        <f t="shared" si="1"/>
        <v>40</v>
      </c>
      <c r="I6" s="3">
        <f t="shared" si="2"/>
        <v>0</v>
      </c>
      <c r="J6" s="3">
        <f t="shared" si="3"/>
        <v>10</v>
      </c>
      <c r="K6" s="3">
        <f t="shared" si="4"/>
        <v>0</v>
      </c>
      <c r="L6" s="3">
        <f t="shared" si="5"/>
        <v>10</v>
      </c>
      <c r="M6" s="3">
        <f t="shared" si="6"/>
        <v>0</v>
      </c>
      <c r="N6" s="71">
        <f t="shared" si="7"/>
        <v>0</v>
      </c>
    </row>
    <row r="7" spans="1:14" ht="15" thickBot="1" x14ac:dyDescent="0.4">
      <c r="A7" s="197"/>
      <c r="B7" s="21" t="s">
        <v>53</v>
      </c>
      <c r="C7" s="37">
        <v>1</v>
      </c>
      <c r="D7" s="46">
        <v>1</v>
      </c>
      <c r="E7" s="84"/>
      <c r="F7" s="110">
        <f t="shared" si="8"/>
        <v>6</v>
      </c>
      <c r="G7" s="75">
        <f t="shared" si="0"/>
        <v>1</v>
      </c>
      <c r="H7" s="72">
        <f t="shared" si="1"/>
        <v>40</v>
      </c>
      <c r="I7" s="72">
        <f t="shared" si="2"/>
        <v>0</v>
      </c>
      <c r="J7" s="72">
        <f t="shared" si="3"/>
        <v>10</v>
      </c>
      <c r="K7" s="72">
        <f t="shared" si="4"/>
        <v>0</v>
      </c>
      <c r="L7" s="72">
        <f t="shared" si="5"/>
        <v>10</v>
      </c>
      <c r="M7" s="72">
        <f t="shared" si="6"/>
        <v>0</v>
      </c>
      <c r="N7" s="73">
        <f t="shared" si="7"/>
        <v>0</v>
      </c>
    </row>
    <row r="8" spans="1:14" x14ac:dyDescent="0.35">
      <c r="A8" s="207" t="s">
        <v>85</v>
      </c>
      <c r="B8" s="22" t="s">
        <v>67</v>
      </c>
      <c r="C8" s="35">
        <v>1</v>
      </c>
      <c r="D8" s="44">
        <v>1</v>
      </c>
      <c r="E8" s="82"/>
      <c r="F8" s="107">
        <f>F5</f>
        <v>6</v>
      </c>
      <c r="G8" s="74">
        <f t="shared" si="0"/>
        <v>1</v>
      </c>
      <c r="H8" s="69">
        <f t="shared" si="1"/>
        <v>40</v>
      </c>
      <c r="I8" s="69">
        <f t="shared" si="2"/>
        <v>0</v>
      </c>
      <c r="J8" s="69">
        <f t="shared" si="3"/>
        <v>10</v>
      </c>
      <c r="K8" s="69">
        <f t="shared" si="4"/>
        <v>0</v>
      </c>
      <c r="L8" s="69">
        <f t="shared" si="5"/>
        <v>10</v>
      </c>
      <c r="M8" s="69">
        <f t="shared" si="6"/>
        <v>0</v>
      </c>
      <c r="N8" s="70">
        <f t="shared" si="7"/>
        <v>0</v>
      </c>
    </row>
    <row r="9" spans="1:14" x14ac:dyDescent="0.35">
      <c r="A9" s="196"/>
      <c r="B9" s="23" t="s">
        <v>68</v>
      </c>
      <c r="C9" s="36">
        <v>2</v>
      </c>
      <c r="D9" s="45">
        <v>2</v>
      </c>
      <c r="E9" s="83"/>
      <c r="F9" s="108">
        <f>F6</f>
        <v>6</v>
      </c>
      <c r="G9" s="65">
        <f t="shared" si="0"/>
        <v>1</v>
      </c>
      <c r="H9" s="3">
        <f t="shared" si="1"/>
        <v>40</v>
      </c>
      <c r="I9" s="3">
        <f t="shared" si="2"/>
        <v>0</v>
      </c>
      <c r="J9" s="3">
        <f t="shared" si="3"/>
        <v>10</v>
      </c>
      <c r="K9" s="3">
        <f t="shared" si="4"/>
        <v>0</v>
      </c>
      <c r="L9" s="3">
        <f t="shared" si="5"/>
        <v>10</v>
      </c>
      <c r="M9" s="3">
        <f t="shared" si="6"/>
        <v>0</v>
      </c>
      <c r="N9" s="71">
        <f t="shared" si="7"/>
        <v>0</v>
      </c>
    </row>
    <row r="10" spans="1:14" ht="15" thickBot="1" x14ac:dyDescent="0.4">
      <c r="A10" s="197"/>
      <c r="B10" s="21" t="s">
        <v>53</v>
      </c>
      <c r="C10" s="37">
        <v>1</v>
      </c>
      <c r="D10" s="46">
        <v>1</v>
      </c>
      <c r="E10" s="84"/>
      <c r="F10" s="109">
        <f>F7</f>
        <v>6</v>
      </c>
      <c r="G10" s="75">
        <f t="shared" si="0"/>
        <v>1</v>
      </c>
      <c r="H10" s="72">
        <f t="shared" si="1"/>
        <v>40</v>
      </c>
      <c r="I10" s="72">
        <f t="shared" si="2"/>
        <v>0</v>
      </c>
      <c r="J10" s="72">
        <f t="shared" si="3"/>
        <v>10</v>
      </c>
      <c r="K10" s="72">
        <f t="shared" si="4"/>
        <v>0</v>
      </c>
      <c r="L10" s="72">
        <f t="shared" si="5"/>
        <v>10</v>
      </c>
      <c r="M10" s="72">
        <f t="shared" si="6"/>
        <v>0</v>
      </c>
      <c r="N10" s="73">
        <f t="shared" si="7"/>
        <v>0</v>
      </c>
    </row>
    <row r="11" spans="1:14" x14ac:dyDescent="0.35">
      <c r="A11" s="195" t="s">
        <v>75</v>
      </c>
      <c r="B11" s="22" t="s">
        <v>67</v>
      </c>
      <c r="C11" s="121"/>
      <c r="D11" s="61"/>
      <c r="E11" s="82"/>
      <c r="F11" s="111">
        <f t="shared" ref="F11:F30" si="9">F8</f>
        <v>6</v>
      </c>
      <c r="G11" s="74">
        <f t="shared" si="0"/>
        <v>1</v>
      </c>
      <c r="H11" s="69">
        <f t="shared" si="1"/>
        <v>40</v>
      </c>
      <c r="I11" s="69">
        <f t="shared" si="2"/>
        <v>0</v>
      </c>
      <c r="J11" s="69">
        <f t="shared" si="3"/>
        <v>10</v>
      </c>
      <c r="K11" s="69">
        <f t="shared" si="4"/>
        <v>0</v>
      </c>
      <c r="L11" s="69">
        <f t="shared" si="5"/>
        <v>10</v>
      </c>
      <c r="M11" s="69">
        <f t="shared" si="6"/>
        <v>0</v>
      </c>
      <c r="N11" s="70">
        <f t="shared" si="7"/>
        <v>0</v>
      </c>
    </row>
    <row r="12" spans="1:14" x14ac:dyDescent="0.35">
      <c r="A12" s="196"/>
      <c r="B12" s="23" t="s">
        <v>68</v>
      </c>
      <c r="C12" s="120"/>
      <c r="D12" s="62"/>
      <c r="E12" s="83"/>
      <c r="F12" s="114">
        <f t="shared" si="9"/>
        <v>6</v>
      </c>
      <c r="G12" s="65">
        <f t="shared" si="0"/>
        <v>1</v>
      </c>
      <c r="H12" s="3">
        <f t="shared" si="1"/>
        <v>40</v>
      </c>
      <c r="I12" s="3">
        <f t="shared" si="2"/>
        <v>0</v>
      </c>
      <c r="J12" s="3">
        <f t="shared" si="3"/>
        <v>10</v>
      </c>
      <c r="K12" s="3">
        <f t="shared" si="4"/>
        <v>0</v>
      </c>
      <c r="L12" s="3">
        <f t="shared" si="5"/>
        <v>10</v>
      </c>
      <c r="M12" s="3">
        <f t="shared" si="6"/>
        <v>0</v>
      </c>
      <c r="N12" s="71">
        <f t="shared" si="7"/>
        <v>0</v>
      </c>
    </row>
    <row r="13" spans="1:14" ht="15" thickBot="1" x14ac:dyDescent="0.4">
      <c r="A13" s="197"/>
      <c r="B13" s="21" t="s">
        <v>53</v>
      </c>
      <c r="C13" s="122"/>
      <c r="D13" s="63"/>
      <c r="E13" s="84"/>
      <c r="F13" s="115">
        <f t="shared" si="9"/>
        <v>6</v>
      </c>
      <c r="G13" s="75">
        <f t="shared" si="0"/>
        <v>1</v>
      </c>
      <c r="H13" s="72">
        <f t="shared" si="1"/>
        <v>40</v>
      </c>
      <c r="I13" s="72">
        <f t="shared" si="2"/>
        <v>0</v>
      </c>
      <c r="J13" s="72">
        <f t="shared" si="3"/>
        <v>10</v>
      </c>
      <c r="K13" s="72">
        <f t="shared" si="4"/>
        <v>0</v>
      </c>
      <c r="L13" s="72">
        <f t="shared" si="5"/>
        <v>10</v>
      </c>
      <c r="M13" s="72">
        <f t="shared" si="6"/>
        <v>0</v>
      </c>
      <c r="N13" s="73">
        <f t="shared" si="7"/>
        <v>0</v>
      </c>
    </row>
    <row r="14" spans="1:14" x14ac:dyDescent="0.35">
      <c r="A14" s="195" t="s">
        <v>74</v>
      </c>
      <c r="B14" s="22" t="s">
        <v>67</v>
      </c>
      <c r="C14" s="121"/>
      <c r="D14" s="61"/>
      <c r="E14" s="82"/>
      <c r="F14" s="111">
        <f t="shared" si="9"/>
        <v>6</v>
      </c>
      <c r="G14" s="74">
        <f t="shared" si="0"/>
        <v>1</v>
      </c>
      <c r="H14" s="69">
        <f t="shared" si="1"/>
        <v>40</v>
      </c>
      <c r="I14" s="69">
        <f t="shared" si="2"/>
        <v>0</v>
      </c>
      <c r="J14" s="69">
        <f t="shared" si="3"/>
        <v>10</v>
      </c>
      <c r="K14" s="69">
        <f t="shared" si="4"/>
        <v>0</v>
      </c>
      <c r="L14" s="69">
        <f t="shared" si="5"/>
        <v>10</v>
      </c>
      <c r="M14" s="69">
        <f t="shared" si="6"/>
        <v>0</v>
      </c>
      <c r="N14" s="70">
        <f t="shared" si="7"/>
        <v>0</v>
      </c>
    </row>
    <row r="15" spans="1:14" x14ac:dyDescent="0.35">
      <c r="A15" s="196"/>
      <c r="B15" s="23" t="s">
        <v>68</v>
      </c>
      <c r="C15" s="120"/>
      <c r="D15" s="62"/>
      <c r="E15" s="83"/>
      <c r="F15" s="114">
        <f t="shared" si="9"/>
        <v>6</v>
      </c>
      <c r="G15" s="65">
        <f t="shared" si="0"/>
        <v>1</v>
      </c>
      <c r="H15" s="3">
        <f t="shared" si="1"/>
        <v>40</v>
      </c>
      <c r="I15" s="3">
        <f t="shared" si="2"/>
        <v>0</v>
      </c>
      <c r="J15" s="3">
        <f t="shared" si="3"/>
        <v>10</v>
      </c>
      <c r="K15" s="3">
        <f t="shared" si="4"/>
        <v>0</v>
      </c>
      <c r="L15" s="3">
        <f t="shared" si="5"/>
        <v>10</v>
      </c>
      <c r="M15" s="3">
        <f t="shared" si="6"/>
        <v>0</v>
      </c>
      <c r="N15" s="71">
        <f t="shared" si="7"/>
        <v>0</v>
      </c>
    </row>
    <row r="16" spans="1:14" ht="15" thickBot="1" x14ac:dyDescent="0.4">
      <c r="A16" s="197"/>
      <c r="B16" s="21" t="s">
        <v>53</v>
      </c>
      <c r="C16" s="122"/>
      <c r="D16" s="63"/>
      <c r="E16" s="84"/>
      <c r="F16" s="115">
        <f t="shared" si="9"/>
        <v>6</v>
      </c>
      <c r="G16" s="75">
        <f t="shared" si="0"/>
        <v>1</v>
      </c>
      <c r="H16" s="72">
        <f t="shared" si="1"/>
        <v>40</v>
      </c>
      <c r="I16" s="72">
        <f t="shared" si="2"/>
        <v>0</v>
      </c>
      <c r="J16" s="72">
        <f t="shared" si="3"/>
        <v>10</v>
      </c>
      <c r="K16" s="72">
        <f t="shared" si="4"/>
        <v>0</v>
      </c>
      <c r="L16" s="72">
        <f t="shared" si="5"/>
        <v>10</v>
      </c>
      <c r="M16" s="72">
        <f t="shared" si="6"/>
        <v>0</v>
      </c>
      <c r="N16" s="73">
        <f t="shared" si="7"/>
        <v>0</v>
      </c>
    </row>
    <row r="17" spans="1:14" x14ac:dyDescent="0.35">
      <c r="A17" s="195" t="s">
        <v>72</v>
      </c>
      <c r="B17" s="22" t="s">
        <v>67</v>
      </c>
      <c r="C17" s="121"/>
      <c r="D17" s="61"/>
      <c r="E17" s="82"/>
      <c r="F17" s="111">
        <f t="shared" si="9"/>
        <v>6</v>
      </c>
      <c r="G17" s="74">
        <f t="shared" si="0"/>
        <v>1</v>
      </c>
      <c r="H17" s="69">
        <f t="shared" si="1"/>
        <v>40</v>
      </c>
      <c r="I17" s="69">
        <f t="shared" si="2"/>
        <v>0</v>
      </c>
      <c r="J17" s="69">
        <f t="shared" si="3"/>
        <v>10</v>
      </c>
      <c r="K17" s="69">
        <f t="shared" si="4"/>
        <v>0</v>
      </c>
      <c r="L17" s="69">
        <f t="shared" si="5"/>
        <v>10</v>
      </c>
      <c r="M17" s="69">
        <f t="shared" si="6"/>
        <v>0</v>
      </c>
      <c r="N17" s="70">
        <f t="shared" si="7"/>
        <v>0</v>
      </c>
    </row>
    <row r="18" spans="1:14" x14ac:dyDescent="0.35">
      <c r="A18" s="196"/>
      <c r="B18" s="23" t="s">
        <v>68</v>
      </c>
      <c r="C18" s="120"/>
      <c r="D18" s="62"/>
      <c r="E18" s="83"/>
      <c r="F18" s="114">
        <f t="shared" si="9"/>
        <v>6</v>
      </c>
      <c r="G18" s="65">
        <f t="shared" si="0"/>
        <v>1</v>
      </c>
      <c r="H18" s="3">
        <f t="shared" si="1"/>
        <v>40</v>
      </c>
      <c r="I18" s="3">
        <f t="shared" si="2"/>
        <v>0</v>
      </c>
      <c r="J18" s="3">
        <f t="shared" si="3"/>
        <v>10</v>
      </c>
      <c r="K18" s="3">
        <f t="shared" si="4"/>
        <v>0</v>
      </c>
      <c r="L18" s="3">
        <f t="shared" si="5"/>
        <v>10</v>
      </c>
      <c r="M18" s="3">
        <f t="shared" si="6"/>
        <v>0</v>
      </c>
      <c r="N18" s="71">
        <f t="shared" si="7"/>
        <v>0</v>
      </c>
    </row>
    <row r="19" spans="1:14" ht="15" thickBot="1" x14ac:dyDescent="0.4">
      <c r="A19" s="197"/>
      <c r="B19" s="21" t="s">
        <v>53</v>
      </c>
      <c r="C19" s="122"/>
      <c r="D19" s="63"/>
      <c r="E19" s="84"/>
      <c r="F19" s="115">
        <f t="shared" si="9"/>
        <v>6</v>
      </c>
      <c r="G19" s="75">
        <f t="shared" si="0"/>
        <v>1</v>
      </c>
      <c r="H19" s="72">
        <f t="shared" si="1"/>
        <v>40</v>
      </c>
      <c r="I19" s="72">
        <f t="shared" si="2"/>
        <v>0</v>
      </c>
      <c r="J19" s="72">
        <f t="shared" si="3"/>
        <v>10</v>
      </c>
      <c r="K19" s="72">
        <f t="shared" si="4"/>
        <v>0</v>
      </c>
      <c r="L19" s="72">
        <f t="shared" si="5"/>
        <v>10</v>
      </c>
      <c r="M19" s="72">
        <f t="shared" si="6"/>
        <v>0</v>
      </c>
      <c r="N19" s="73">
        <f t="shared" si="7"/>
        <v>0</v>
      </c>
    </row>
    <row r="20" spans="1:14" x14ac:dyDescent="0.35">
      <c r="A20" s="204" t="s">
        <v>73</v>
      </c>
      <c r="B20" s="22" t="s">
        <v>67</v>
      </c>
      <c r="C20" s="121"/>
      <c r="D20" s="61"/>
      <c r="E20" s="82"/>
      <c r="F20" s="111">
        <f t="shared" si="9"/>
        <v>6</v>
      </c>
      <c r="G20" s="74">
        <f t="shared" si="0"/>
        <v>1</v>
      </c>
      <c r="H20" s="74">
        <f t="shared" si="1"/>
        <v>40</v>
      </c>
      <c r="I20" s="74">
        <f t="shared" si="2"/>
        <v>0</v>
      </c>
      <c r="J20" s="74">
        <f t="shared" si="3"/>
        <v>10</v>
      </c>
      <c r="K20" s="74">
        <f t="shared" si="4"/>
        <v>0</v>
      </c>
      <c r="L20" s="74">
        <f t="shared" si="5"/>
        <v>10</v>
      </c>
      <c r="M20" s="74">
        <f t="shared" si="6"/>
        <v>0</v>
      </c>
      <c r="N20" s="88">
        <f t="shared" si="7"/>
        <v>0</v>
      </c>
    </row>
    <row r="21" spans="1:14" x14ac:dyDescent="0.35">
      <c r="A21" s="205"/>
      <c r="B21" s="23" t="s">
        <v>68</v>
      </c>
      <c r="C21" s="120"/>
      <c r="D21" s="62"/>
      <c r="E21" s="83"/>
      <c r="F21" s="114">
        <f t="shared" si="9"/>
        <v>6</v>
      </c>
      <c r="G21" s="65">
        <f t="shared" si="0"/>
        <v>1</v>
      </c>
      <c r="H21" s="65">
        <f t="shared" si="1"/>
        <v>40</v>
      </c>
      <c r="I21" s="65">
        <f t="shared" si="2"/>
        <v>0</v>
      </c>
      <c r="J21" s="65">
        <f t="shared" si="3"/>
        <v>10</v>
      </c>
      <c r="K21" s="65">
        <f t="shared" si="4"/>
        <v>0</v>
      </c>
      <c r="L21" s="65">
        <f t="shared" si="5"/>
        <v>10</v>
      </c>
      <c r="M21" s="65">
        <f t="shared" si="6"/>
        <v>0</v>
      </c>
      <c r="N21" s="89">
        <f t="shared" si="7"/>
        <v>0</v>
      </c>
    </row>
    <row r="22" spans="1:14" ht="15" thickBot="1" x14ac:dyDescent="0.4">
      <c r="A22" s="206"/>
      <c r="B22" s="21" t="s">
        <v>53</v>
      </c>
      <c r="C22" s="122"/>
      <c r="D22" s="63"/>
      <c r="E22" s="84"/>
      <c r="F22" s="115">
        <f t="shared" si="9"/>
        <v>6</v>
      </c>
      <c r="G22" s="75">
        <f t="shared" si="0"/>
        <v>1</v>
      </c>
      <c r="H22" s="75">
        <f t="shared" si="1"/>
        <v>40</v>
      </c>
      <c r="I22" s="75">
        <f t="shared" si="2"/>
        <v>0</v>
      </c>
      <c r="J22" s="75">
        <f t="shared" si="3"/>
        <v>10</v>
      </c>
      <c r="K22" s="75">
        <f t="shared" si="4"/>
        <v>0</v>
      </c>
      <c r="L22" s="75">
        <f t="shared" si="5"/>
        <v>10</v>
      </c>
      <c r="M22" s="75">
        <f t="shared" si="6"/>
        <v>0</v>
      </c>
      <c r="N22" s="90">
        <f t="shared" si="7"/>
        <v>0</v>
      </c>
    </row>
    <row r="23" spans="1:14" x14ac:dyDescent="0.35">
      <c r="A23" s="204" t="s">
        <v>70</v>
      </c>
      <c r="B23" s="22" t="s">
        <v>71</v>
      </c>
      <c r="C23" s="35">
        <v>1</v>
      </c>
      <c r="D23" s="61">
        <v>1</v>
      </c>
      <c r="E23" s="85"/>
      <c r="F23" s="111">
        <f t="shared" si="9"/>
        <v>6</v>
      </c>
      <c r="G23" s="68">
        <f t="shared" si="0"/>
        <v>1</v>
      </c>
      <c r="H23" s="68">
        <f t="shared" si="1"/>
        <v>40</v>
      </c>
      <c r="I23" s="68">
        <f t="shared" si="2"/>
        <v>0</v>
      </c>
      <c r="J23" s="68">
        <f t="shared" si="3"/>
        <v>10</v>
      </c>
      <c r="K23" s="68">
        <f t="shared" si="4"/>
        <v>0</v>
      </c>
      <c r="L23" s="68">
        <f t="shared" si="5"/>
        <v>10</v>
      </c>
      <c r="M23" s="68">
        <f t="shared" si="6"/>
        <v>0</v>
      </c>
      <c r="N23" s="68">
        <f t="shared" si="7"/>
        <v>0</v>
      </c>
    </row>
    <row r="24" spans="1:14" x14ac:dyDescent="0.35">
      <c r="A24" s="205"/>
      <c r="B24" s="119"/>
      <c r="C24" s="120"/>
      <c r="D24" s="62"/>
      <c r="E24" s="83"/>
      <c r="F24" s="114">
        <f t="shared" si="9"/>
        <v>6</v>
      </c>
      <c r="G24" s="65">
        <f t="shared" si="0"/>
        <v>1</v>
      </c>
      <c r="H24" s="65">
        <f t="shared" si="1"/>
        <v>40</v>
      </c>
      <c r="I24" s="65">
        <f t="shared" si="2"/>
        <v>0</v>
      </c>
      <c r="J24" s="65">
        <f t="shared" si="3"/>
        <v>10</v>
      </c>
      <c r="K24" s="65">
        <f t="shared" si="4"/>
        <v>0</v>
      </c>
      <c r="L24" s="65">
        <f t="shared" si="5"/>
        <v>10</v>
      </c>
      <c r="M24" s="65">
        <f t="shared" si="6"/>
        <v>0</v>
      </c>
      <c r="N24" s="65">
        <f t="shared" si="7"/>
        <v>0</v>
      </c>
    </row>
    <row r="25" spans="1:14" ht="15" thickBot="1" x14ac:dyDescent="0.4">
      <c r="A25" s="206"/>
      <c r="B25" s="21" t="s">
        <v>53</v>
      </c>
      <c r="C25" s="37">
        <v>1</v>
      </c>
      <c r="D25" s="63">
        <v>1</v>
      </c>
      <c r="E25" s="86"/>
      <c r="F25" s="115">
        <f t="shared" si="9"/>
        <v>6</v>
      </c>
      <c r="G25" s="77">
        <f t="shared" si="0"/>
        <v>1</v>
      </c>
      <c r="H25" s="77">
        <f t="shared" si="1"/>
        <v>40</v>
      </c>
      <c r="I25" s="77">
        <f t="shared" si="2"/>
        <v>0</v>
      </c>
      <c r="J25" s="77">
        <f t="shared" si="3"/>
        <v>10</v>
      </c>
      <c r="K25" s="77">
        <f t="shared" si="4"/>
        <v>0</v>
      </c>
      <c r="L25" s="77">
        <f t="shared" si="5"/>
        <v>10</v>
      </c>
      <c r="M25" s="77">
        <f t="shared" si="6"/>
        <v>0</v>
      </c>
      <c r="N25" s="77">
        <f t="shared" si="7"/>
        <v>0</v>
      </c>
    </row>
    <row r="26" spans="1:14" x14ac:dyDescent="0.35">
      <c r="A26" s="195" t="s">
        <v>87</v>
      </c>
      <c r="B26" s="22" t="s">
        <v>67</v>
      </c>
      <c r="C26" s="121"/>
      <c r="D26" s="61"/>
      <c r="E26" s="82"/>
      <c r="F26" s="111">
        <f t="shared" si="9"/>
        <v>6</v>
      </c>
      <c r="G26" s="74">
        <f t="shared" si="0"/>
        <v>1</v>
      </c>
      <c r="H26" s="74">
        <f t="shared" si="1"/>
        <v>40</v>
      </c>
      <c r="I26" s="74">
        <f t="shared" si="2"/>
        <v>0</v>
      </c>
      <c r="J26" s="74">
        <f t="shared" si="3"/>
        <v>10</v>
      </c>
      <c r="K26" s="74">
        <f t="shared" si="4"/>
        <v>0</v>
      </c>
      <c r="L26" s="74">
        <f t="shared" si="5"/>
        <v>10</v>
      </c>
      <c r="M26" s="74">
        <f t="shared" si="6"/>
        <v>0</v>
      </c>
      <c r="N26" s="88">
        <f t="shared" si="7"/>
        <v>0</v>
      </c>
    </row>
    <row r="27" spans="1:14" x14ac:dyDescent="0.35">
      <c r="A27" s="196"/>
      <c r="B27" s="23" t="s">
        <v>68</v>
      </c>
      <c r="C27" s="120"/>
      <c r="D27" s="62"/>
      <c r="E27" s="83"/>
      <c r="F27" s="114">
        <f t="shared" si="9"/>
        <v>6</v>
      </c>
      <c r="G27" s="65">
        <f t="shared" si="0"/>
        <v>1</v>
      </c>
      <c r="H27" s="65">
        <f t="shared" si="1"/>
        <v>40</v>
      </c>
      <c r="I27" s="65">
        <f t="shared" si="2"/>
        <v>0</v>
      </c>
      <c r="J27" s="65">
        <f t="shared" si="3"/>
        <v>10</v>
      </c>
      <c r="K27" s="65">
        <f t="shared" si="4"/>
        <v>0</v>
      </c>
      <c r="L27" s="65">
        <f t="shared" si="5"/>
        <v>10</v>
      </c>
      <c r="M27" s="65">
        <f t="shared" si="6"/>
        <v>0</v>
      </c>
      <c r="N27" s="89">
        <f t="shared" si="7"/>
        <v>0</v>
      </c>
    </row>
    <row r="28" spans="1:14" ht="15" thickBot="1" x14ac:dyDescent="0.4">
      <c r="A28" s="208"/>
      <c r="B28" s="21" t="s">
        <v>53</v>
      </c>
      <c r="C28" s="122"/>
      <c r="D28" s="64"/>
      <c r="E28" s="84"/>
      <c r="F28" s="115">
        <f t="shared" si="9"/>
        <v>6</v>
      </c>
      <c r="G28" s="75">
        <f t="shared" si="0"/>
        <v>1</v>
      </c>
      <c r="H28" s="75">
        <f t="shared" si="1"/>
        <v>40</v>
      </c>
      <c r="I28" s="75">
        <f t="shared" si="2"/>
        <v>0</v>
      </c>
      <c r="J28" s="75">
        <f t="shared" si="3"/>
        <v>10</v>
      </c>
      <c r="K28" s="75">
        <f t="shared" si="4"/>
        <v>0</v>
      </c>
      <c r="L28" s="75">
        <f t="shared" si="5"/>
        <v>10</v>
      </c>
      <c r="M28" s="75">
        <f t="shared" si="6"/>
        <v>0</v>
      </c>
      <c r="N28" s="90">
        <f t="shared" si="7"/>
        <v>0</v>
      </c>
    </row>
    <row r="29" spans="1:14" x14ac:dyDescent="0.35">
      <c r="A29" s="195" t="s">
        <v>74</v>
      </c>
      <c r="B29" s="19" t="s">
        <v>67</v>
      </c>
      <c r="C29" s="121"/>
      <c r="D29" s="61"/>
      <c r="E29" s="82"/>
      <c r="F29" s="111">
        <f t="shared" si="9"/>
        <v>6</v>
      </c>
      <c r="G29" s="74">
        <f t="shared" si="0"/>
        <v>1</v>
      </c>
      <c r="H29" s="74">
        <f t="shared" si="1"/>
        <v>40</v>
      </c>
      <c r="I29" s="74">
        <f t="shared" si="2"/>
        <v>0</v>
      </c>
      <c r="J29" s="74">
        <f t="shared" si="3"/>
        <v>10</v>
      </c>
      <c r="K29" s="74">
        <f t="shared" si="4"/>
        <v>0</v>
      </c>
      <c r="L29" s="74">
        <f t="shared" si="5"/>
        <v>10</v>
      </c>
      <c r="M29" s="74">
        <f t="shared" si="6"/>
        <v>0</v>
      </c>
      <c r="N29" s="88">
        <f t="shared" si="7"/>
        <v>0</v>
      </c>
    </row>
    <row r="30" spans="1:14" x14ac:dyDescent="0.35">
      <c r="A30" s="196"/>
      <c r="B30" s="20" t="s">
        <v>68</v>
      </c>
      <c r="C30" s="120"/>
      <c r="D30" s="62"/>
      <c r="E30" s="83"/>
      <c r="F30" s="114">
        <f t="shared" si="9"/>
        <v>6</v>
      </c>
      <c r="G30" s="65">
        <f t="shared" si="0"/>
        <v>1</v>
      </c>
      <c r="H30" s="65">
        <f t="shared" si="1"/>
        <v>40</v>
      </c>
      <c r="I30" s="65">
        <f t="shared" si="2"/>
        <v>0</v>
      </c>
      <c r="J30" s="65">
        <f t="shared" si="3"/>
        <v>10</v>
      </c>
      <c r="K30" s="65">
        <f t="shared" si="4"/>
        <v>0</v>
      </c>
      <c r="L30" s="65">
        <f t="shared" si="5"/>
        <v>10</v>
      </c>
      <c r="M30" s="65">
        <f t="shared" si="6"/>
        <v>0</v>
      </c>
      <c r="N30" s="89">
        <f t="shared" si="7"/>
        <v>0</v>
      </c>
    </row>
    <row r="31" spans="1:14" ht="15" thickBot="1" x14ac:dyDescent="0.4">
      <c r="A31" s="197"/>
      <c r="B31" s="26" t="s">
        <v>53</v>
      </c>
      <c r="C31" s="122"/>
      <c r="D31" s="63"/>
      <c r="E31" s="84"/>
      <c r="F31" s="115">
        <f>F28</f>
        <v>6</v>
      </c>
      <c r="G31" s="75">
        <f t="shared" si="0"/>
        <v>1</v>
      </c>
      <c r="H31" s="75">
        <f t="shared" si="1"/>
        <v>40</v>
      </c>
      <c r="I31" s="75">
        <f t="shared" si="2"/>
        <v>0</v>
      </c>
      <c r="J31" s="75">
        <f t="shared" si="3"/>
        <v>10</v>
      </c>
      <c r="K31" s="75">
        <f t="shared" si="4"/>
        <v>0</v>
      </c>
      <c r="L31" s="75">
        <f t="shared" si="5"/>
        <v>10</v>
      </c>
      <c r="M31" s="75">
        <f t="shared" si="6"/>
        <v>0</v>
      </c>
      <c r="N31" s="90">
        <f t="shared" si="7"/>
        <v>0</v>
      </c>
    </row>
    <row r="32" spans="1:14" ht="15" customHeight="1" x14ac:dyDescent="0.35">
      <c r="A32" s="201" t="s">
        <v>105</v>
      </c>
      <c r="B32" s="98" t="s">
        <v>107</v>
      </c>
      <c r="C32" s="123"/>
      <c r="D32" s="99"/>
      <c r="E32" s="94"/>
      <c r="F32" s="113">
        <f>F31</f>
        <v>6</v>
      </c>
      <c r="G32" s="74">
        <f t="shared" si="0"/>
        <v>1</v>
      </c>
      <c r="H32" s="74">
        <f t="shared" si="1"/>
        <v>40</v>
      </c>
      <c r="I32" s="74">
        <f t="shared" si="2"/>
        <v>0</v>
      </c>
      <c r="J32" s="74">
        <f t="shared" si="3"/>
        <v>10</v>
      </c>
      <c r="K32" s="74">
        <f t="shared" si="4"/>
        <v>0</v>
      </c>
      <c r="L32" s="74">
        <f t="shared" si="5"/>
        <v>10</v>
      </c>
      <c r="M32" s="74">
        <f t="shared" si="6"/>
        <v>0</v>
      </c>
      <c r="N32" s="118">
        <f t="shared" si="7"/>
        <v>0</v>
      </c>
    </row>
    <row r="33" spans="1:14" x14ac:dyDescent="0.35">
      <c r="A33" s="202"/>
      <c r="B33" s="100" t="s">
        <v>108</v>
      </c>
      <c r="C33" s="124"/>
      <c r="D33" s="101"/>
      <c r="E33" s="95"/>
      <c r="F33" s="114">
        <f>F32</f>
        <v>6</v>
      </c>
      <c r="G33" s="65">
        <f t="shared" si="0"/>
        <v>1</v>
      </c>
      <c r="H33" s="65">
        <f t="shared" si="1"/>
        <v>40</v>
      </c>
      <c r="I33" s="65">
        <f t="shared" si="2"/>
        <v>0</v>
      </c>
      <c r="J33" s="65">
        <f t="shared" si="3"/>
        <v>10</v>
      </c>
      <c r="K33" s="65">
        <f t="shared" si="4"/>
        <v>0</v>
      </c>
      <c r="L33" s="65">
        <f t="shared" si="5"/>
        <v>10</v>
      </c>
      <c r="M33" s="65">
        <f t="shared" si="6"/>
        <v>0</v>
      </c>
      <c r="N33" s="89">
        <f t="shared" si="7"/>
        <v>0</v>
      </c>
    </row>
    <row r="34" spans="1:14" x14ac:dyDescent="0.35">
      <c r="A34" s="202"/>
      <c r="B34" s="100" t="s">
        <v>106</v>
      </c>
      <c r="C34" s="124"/>
      <c r="D34" s="101"/>
      <c r="E34" s="83"/>
      <c r="F34" s="110">
        <f>F33</f>
        <v>6</v>
      </c>
      <c r="G34" s="65">
        <f t="shared" si="0"/>
        <v>1</v>
      </c>
      <c r="H34" s="65">
        <f t="shared" si="1"/>
        <v>40</v>
      </c>
      <c r="I34" s="65">
        <f t="shared" si="2"/>
        <v>0</v>
      </c>
      <c r="J34" s="65">
        <f t="shared" si="3"/>
        <v>10</v>
      </c>
      <c r="K34" s="65">
        <f t="shared" si="4"/>
        <v>0</v>
      </c>
      <c r="L34" s="65">
        <f t="shared" si="5"/>
        <v>10</v>
      </c>
      <c r="M34" s="65">
        <f t="shared" si="6"/>
        <v>0</v>
      </c>
      <c r="N34" s="91">
        <f t="shared" si="7"/>
        <v>0</v>
      </c>
    </row>
    <row r="35" spans="1:14" ht="15" thickBot="1" x14ac:dyDescent="0.4">
      <c r="A35" s="203"/>
      <c r="B35" s="102" t="s">
        <v>109</v>
      </c>
      <c r="C35" s="125"/>
      <c r="D35" s="103"/>
      <c r="E35" s="97"/>
      <c r="F35" s="110">
        <f>F34</f>
        <v>6</v>
      </c>
      <c r="G35" s="116">
        <f t="shared" si="0"/>
        <v>1</v>
      </c>
      <c r="H35" s="116">
        <f>G35*40</f>
        <v>40</v>
      </c>
      <c r="I35" s="116">
        <f t="shared" ref="I35" si="10">E35*H35</f>
        <v>0</v>
      </c>
      <c r="J35" s="116">
        <f t="shared" ref="J35" si="11">G35*10</f>
        <v>10</v>
      </c>
      <c r="K35" s="116">
        <f t="shared" ref="K35" si="12">(E35*1.5)*J35</f>
        <v>0</v>
      </c>
      <c r="L35" s="116">
        <f t="shared" ref="L35" si="13">G35*10</f>
        <v>10</v>
      </c>
      <c r="M35" s="116">
        <f t="shared" ref="M35" si="14">(E35*2)*L35</f>
        <v>0</v>
      </c>
      <c r="N35" s="117">
        <f t="shared" ref="N35" si="15">(I35+K35+M35)*D35</f>
        <v>0</v>
      </c>
    </row>
    <row r="36" spans="1:14" x14ac:dyDescent="0.35">
      <c r="A36" s="198" t="s">
        <v>76</v>
      </c>
      <c r="B36" s="27" t="s">
        <v>77</v>
      </c>
      <c r="C36" s="35">
        <v>1</v>
      </c>
      <c r="D36" s="44">
        <v>1</v>
      </c>
      <c r="E36" s="82"/>
      <c r="F36" s="107">
        <v>3</v>
      </c>
      <c r="G36" s="74">
        <f t="shared" si="0"/>
        <v>0.5</v>
      </c>
      <c r="H36" s="74">
        <f t="shared" si="1"/>
        <v>20</v>
      </c>
      <c r="I36" s="74">
        <f t="shared" si="2"/>
        <v>0</v>
      </c>
      <c r="J36" s="74">
        <f t="shared" si="3"/>
        <v>5</v>
      </c>
      <c r="K36" s="74">
        <f t="shared" si="4"/>
        <v>0</v>
      </c>
      <c r="L36" s="74">
        <f t="shared" si="5"/>
        <v>5</v>
      </c>
      <c r="M36" s="74">
        <f t="shared" si="6"/>
        <v>0</v>
      </c>
      <c r="N36" s="88">
        <f t="shared" si="7"/>
        <v>0</v>
      </c>
    </row>
    <row r="37" spans="1:14" x14ac:dyDescent="0.35">
      <c r="A37" s="199"/>
      <c r="B37" s="12" t="s">
        <v>78</v>
      </c>
      <c r="C37" s="36">
        <v>1</v>
      </c>
      <c r="D37" s="45">
        <v>1</v>
      </c>
      <c r="E37" s="83"/>
      <c r="F37" s="108">
        <f>F36</f>
        <v>3</v>
      </c>
      <c r="G37" s="65">
        <f t="shared" si="0"/>
        <v>0.5</v>
      </c>
      <c r="H37" s="65">
        <f t="shared" si="1"/>
        <v>20</v>
      </c>
      <c r="I37" s="65">
        <f t="shared" si="2"/>
        <v>0</v>
      </c>
      <c r="J37" s="65">
        <f t="shared" si="3"/>
        <v>5</v>
      </c>
      <c r="K37" s="65">
        <f t="shared" si="4"/>
        <v>0</v>
      </c>
      <c r="L37" s="65">
        <f t="shared" si="5"/>
        <v>5</v>
      </c>
      <c r="M37" s="65">
        <f t="shared" si="6"/>
        <v>0</v>
      </c>
      <c r="N37" s="89">
        <f t="shared" si="7"/>
        <v>0</v>
      </c>
    </row>
    <row r="38" spans="1:14" x14ac:dyDescent="0.35">
      <c r="A38" s="199"/>
      <c r="B38" s="12" t="s">
        <v>79</v>
      </c>
      <c r="C38" s="36">
        <v>1</v>
      </c>
      <c r="D38" s="45">
        <v>1</v>
      </c>
      <c r="E38" s="83"/>
      <c r="F38" s="108">
        <f t="shared" ref="F38:F44" si="16">F37</f>
        <v>3</v>
      </c>
      <c r="G38" s="65">
        <f t="shared" si="0"/>
        <v>0.5</v>
      </c>
      <c r="H38" s="65">
        <f t="shared" si="1"/>
        <v>20</v>
      </c>
      <c r="I38" s="65">
        <f t="shared" si="2"/>
        <v>0</v>
      </c>
      <c r="J38" s="65">
        <f t="shared" si="3"/>
        <v>5</v>
      </c>
      <c r="K38" s="65">
        <f t="shared" si="4"/>
        <v>0</v>
      </c>
      <c r="L38" s="65">
        <f t="shared" si="5"/>
        <v>5</v>
      </c>
      <c r="M38" s="65">
        <f t="shared" si="6"/>
        <v>0</v>
      </c>
      <c r="N38" s="89">
        <f t="shared" si="7"/>
        <v>0</v>
      </c>
    </row>
    <row r="39" spans="1:14" x14ac:dyDescent="0.35">
      <c r="A39" s="199"/>
      <c r="B39" s="12" t="s">
        <v>80</v>
      </c>
      <c r="C39" s="120"/>
      <c r="D39" s="45"/>
      <c r="E39" s="83"/>
      <c r="F39" s="108">
        <f t="shared" si="16"/>
        <v>3</v>
      </c>
      <c r="G39" s="65">
        <f t="shared" si="0"/>
        <v>0.5</v>
      </c>
      <c r="H39" s="65">
        <f t="shared" si="1"/>
        <v>20</v>
      </c>
      <c r="I39" s="65">
        <f t="shared" si="2"/>
        <v>0</v>
      </c>
      <c r="J39" s="65">
        <f t="shared" si="3"/>
        <v>5</v>
      </c>
      <c r="K39" s="65">
        <f t="shared" si="4"/>
        <v>0</v>
      </c>
      <c r="L39" s="65">
        <f t="shared" si="5"/>
        <v>5</v>
      </c>
      <c r="M39" s="65">
        <f t="shared" si="6"/>
        <v>0</v>
      </c>
      <c r="N39" s="89">
        <f t="shared" si="7"/>
        <v>0</v>
      </c>
    </row>
    <row r="40" spans="1:14" x14ac:dyDescent="0.35">
      <c r="A40" s="199"/>
      <c r="B40" s="12" t="s">
        <v>81</v>
      </c>
      <c r="C40" s="36">
        <v>1</v>
      </c>
      <c r="D40" s="45">
        <v>1</v>
      </c>
      <c r="E40" s="83"/>
      <c r="F40" s="108">
        <f t="shared" si="16"/>
        <v>3</v>
      </c>
      <c r="G40" s="65">
        <f t="shared" si="0"/>
        <v>0.5</v>
      </c>
      <c r="H40" s="65">
        <f t="shared" si="1"/>
        <v>20</v>
      </c>
      <c r="I40" s="65">
        <f t="shared" si="2"/>
        <v>0</v>
      </c>
      <c r="J40" s="65">
        <f t="shared" si="3"/>
        <v>5</v>
      </c>
      <c r="K40" s="65">
        <f t="shared" si="4"/>
        <v>0</v>
      </c>
      <c r="L40" s="65">
        <f t="shared" si="5"/>
        <v>5</v>
      </c>
      <c r="M40" s="65">
        <f t="shared" si="6"/>
        <v>0</v>
      </c>
      <c r="N40" s="89">
        <f t="shared" si="7"/>
        <v>0</v>
      </c>
    </row>
    <row r="41" spans="1:14" x14ac:dyDescent="0.35">
      <c r="A41" s="199"/>
      <c r="B41" s="12" t="s">
        <v>52</v>
      </c>
      <c r="C41" s="36">
        <v>1</v>
      </c>
      <c r="D41" s="45">
        <v>1</v>
      </c>
      <c r="E41" s="83"/>
      <c r="F41" s="108">
        <f t="shared" si="16"/>
        <v>3</v>
      </c>
      <c r="G41" s="65">
        <f t="shared" si="0"/>
        <v>0.5</v>
      </c>
      <c r="H41" s="65">
        <f t="shared" si="1"/>
        <v>20</v>
      </c>
      <c r="I41" s="65">
        <f t="shared" si="2"/>
        <v>0</v>
      </c>
      <c r="J41" s="65">
        <f t="shared" si="3"/>
        <v>5</v>
      </c>
      <c r="K41" s="65">
        <f t="shared" si="4"/>
        <v>0</v>
      </c>
      <c r="L41" s="65">
        <f t="shared" si="5"/>
        <v>5</v>
      </c>
      <c r="M41" s="65">
        <f t="shared" si="6"/>
        <v>0</v>
      </c>
      <c r="N41" s="89">
        <f t="shared" si="7"/>
        <v>0</v>
      </c>
    </row>
    <row r="42" spans="1:14" x14ac:dyDescent="0.35">
      <c r="A42" s="199"/>
      <c r="B42" s="12" t="s">
        <v>50</v>
      </c>
      <c r="C42" s="120"/>
      <c r="D42" s="45"/>
      <c r="E42" s="83"/>
      <c r="F42" s="108">
        <f t="shared" si="16"/>
        <v>3</v>
      </c>
      <c r="G42" s="65">
        <f t="shared" si="0"/>
        <v>0.5</v>
      </c>
      <c r="H42" s="65">
        <f t="shared" si="1"/>
        <v>20</v>
      </c>
      <c r="I42" s="65">
        <f t="shared" si="2"/>
        <v>0</v>
      </c>
      <c r="J42" s="65">
        <f t="shared" si="3"/>
        <v>5</v>
      </c>
      <c r="K42" s="65">
        <f t="shared" si="4"/>
        <v>0</v>
      </c>
      <c r="L42" s="65">
        <f t="shared" si="5"/>
        <v>5</v>
      </c>
      <c r="M42" s="65">
        <f t="shared" si="6"/>
        <v>0</v>
      </c>
      <c r="N42" s="89">
        <f t="shared" si="7"/>
        <v>0</v>
      </c>
    </row>
    <row r="43" spans="1:14" x14ac:dyDescent="0.35">
      <c r="A43" s="199"/>
      <c r="B43" s="12" t="s">
        <v>82</v>
      </c>
      <c r="C43" s="120"/>
      <c r="D43" s="45"/>
      <c r="E43" s="83"/>
      <c r="F43" s="108">
        <f t="shared" si="16"/>
        <v>3</v>
      </c>
      <c r="G43" s="65">
        <f t="shared" si="0"/>
        <v>0.5</v>
      </c>
      <c r="H43" s="65">
        <f t="shared" si="1"/>
        <v>20</v>
      </c>
      <c r="I43" s="65">
        <f t="shared" si="2"/>
        <v>0</v>
      </c>
      <c r="J43" s="65">
        <f t="shared" si="3"/>
        <v>5</v>
      </c>
      <c r="K43" s="65">
        <f t="shared" si="4"/>
        <v>0</v>
      </c>
      <c r="L43" s="65">
        <f t="shared" si="5"/>
        <v>5</v>
      </c>
      <c r="M43" s="65">
        <f t="shared" si="6"/>
        <v>0</v>
      </c>
      <c r="N43" s="89">
        <f t="shared" si="7"/>
        <v>0</v>
      </c>
    </row>
    <row r="44" spans="1:14" x14ac:dyDescent="0.35">
      <c r="A44" s="199"/>
      <c r="B44" s="12" t="s">
        <v>83</v>
      </c>
      <c r="C44" s="36">
        <v>1</v>
      </c>
      <c r="D44" s="45">
        <v>1</v>
      </c>
      <c r="E44" s="83"/>
      <c r="F44" s="108">
        <f t="shared" si="16"/>
        <v>3</v>
      </c>
      <c r="G44" s="65">
        <f t="shared" si="0"/>
        <v>0.5</v>
      </c>
      <c r="H44" s="65">
        <f t="shared" si="1"/>
        <v>20</v>
      </c>
      <c r="I44" s="65">
        <f t="shared" si="2"/>
        <v>0</v>
      </c>
      <c r="J44" s="65">
        <f t="shared" si="3"/>
        <v>5</v>
      </c>
      <c r="K44" s="65">
        <f t="shared" si="4"/>
        <v>0</v>
      </c>
      <c r="L44" s="65">
        <f t="shared" si="5"/>
        <v>5</v>
      </c>
      <c r="M44" s="65">
        <f t="shared" si="6"/>
        <v>0</v>
      </c>
      <c r="N44" s="89">
        <f t="shared" si="7"/>
        <v>0</v>
      </c>
    </row>
    <row r="45" spans="1:14" ht="15" thickBot="1" x14ac:dyDescent="0.4">
      <c r="A45" s="200"/>
      <c r="B45" s="28" t="s">
        <v>84</v>
      </c>
      <c r="C45" s="122"/>
      <c r="D45" s="46"/>
      <c r="E45" s="84"/>
      <c r="F45" s="109">
        <f>F44</f>
        <v>3</v>
      </c>
      <c r="G45" s="75">
        <f t="shared" si="0"/>
        <v>0.5</v>
      </c>
      <c r="H45" s="75">
        <f t="shared" si="1"/>
        <v>20</v>
      </c>
      <c r="I45" s="75">
        <f t="shared" si="2"/>
        <v>0</v>
      </c>
      <c r="J45" s="75">
        <f t="shared" si="3"/>
        <v>5</v>
      </c>
      <c r="K45" s="75">
        <f t="shared" si="4"/>
        <v>0</v>
      </c>
      <c r="L45" s="75">
        <f t="shared" si="5"/>
        <v>5</v>
      </c>
      <c r="M45" s="75">
        <f t="shared" si="6"/>
        <v>0</v>
      </c>
      <c r="N45" s="90">
        <f t="shared" si="7"/>
        <v>0</v>
      </c>
    </row>
    <row r="46" spans="1:14" x14ac:dyDescent="0.35">
      <c r="A46" s="17"/>
      <c r="C46" s="18"/>
    </row>
    <row r="47" spans="1:14" x14ac:dyDescent="0.35">
      <c r="A47" s="15"/>
      <c r="B47" s="30" t="s">
        <v>25</v>
      </c>
      <c r="C47" s="31">
        <f>SUM(C2:C45)</f>
        <v>15</v>
      </c>
      <c r="D47" s="48">
        <f>SUM(D2:D45)</f>
        <v>15</v>
      </c>
      <c r="N47" s="60">
        <f>SUM(N2:N46)</f>
        <v>0</v>
      </c>
    </row>
    <row r="49" spans="1:7" ht="15" thickBot="1" x14ac:dyDescent="0.4">
      <c r="A49" s="13" t="s">
        <v>93</v>
      </c>
      <c r="B49" s="13"/>
      <c r="C49" s="14"/>
    </row>
    <row r="50" spans="1:7" ht="23.5" x14ac:dyDescent="0.55000000000000004">
      <c r="B50" s="173"/>
      <c r="C50" s="174"/>
      <c r="D50" s="174"/>
      <c r="E50" s="174"/>
      <c r="F50" s="174"/>
      <c r="G50" s="175"/>
    </row>
    <row r="51" spans="1:7" x14ac:dyDescent="0.35">
      <c r="B51" s="176"/>
      <c r="G51" s="177"/>
    </row>
    <row r="52" spans="1:7" x14ac:dyDescent="0.35">
      <c r="B52" s="178"/>
      <c r="G52" s="177"/>
    </row>
    <row r="53" spans="1:7" ht="15" thickBot="1" x14ac:dyDescent="0.4">
      <c r="B53" s="179"/>
      <c r="C53" s="180"/>
      <c r="D53" s="180"/>
      <c r="E53" s="180"/>
      <c r="F53" s="180"/>
      <c r="G53" s="181"/>
    </row>
    <row r="54" spans="1:7" x14ac:dyDescent="0.35">
      <c r="A54" s="13"/>
      <c r="B54" s="13"/>
    </row>
    <row r="55" spans="1:7" x14ac:dyDescent="0.35">
      <c r="A55" s="13"/>
      <c r="B55" s="13"/>
    </row>
    <row r="56" spans="1:7" x14ac:dyDescent="0.35">
      <c r="A56" s="13"/>
      <c r="B56" s="13"/>
    </row>
  </sheetData>
  <mergeCells count="12">
    <mergeCell ref="A36:A45"/>
    <mergeCell ref="A32:A35"/>
    <mergeCell ref="A17:A19"/>
    <mergeCell ref="A20:A22"/>
    <mergeCell ref="A23:A25"/>
    <mergeCell ref="A26:A28"/>
    <mergeCell ref="A29:A31"/>
    <mergeCell ref="A2:A4"/>
    <mergeCell ref="A5:A7"/>
    <mergeCell ref="A8:A10"/>
    <mergeCell ref="A11:A13"/>
    <mergeCell ref="A14:A1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225A9-B4F4-4BEC-8FEA-56FFCF11F6FD}">
  <dimension ref="A1:N56"/>
  <sheetViews>
    <sheetView zoomScale="70" zoomScaleNormal="70" workbookViewId="0">
      <selection activeCell="E2" sqref="E2:E45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7" max="7" width="14.6328125" customWidth="1"/>
    <col min="9" max="9" width="13.36328125" bestFit="1" customWidth="1"/>
    <col min="11" max="11" width="13.36328125" bestFit="1" customWidth="1"/>
    <col min="13" max="14" width="13.36328125" bestFit="1" customWidth="1"/>
  </cols>
  <sheetData>
    <row r="1" spans="1:14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79" t="s">
        <v>103</v>
      </c>
      <c r="H1" s="80" t="s">
        <v>100</v>
      </c>
      <c r="I1" s="80" t="s">
        <v>104</v>
      </c>
      <c r="J1" s="80" t="s">
        <v>101</v>
      </c>
      <c r="K1" s="80" t="s">
        <v>104</v>
      </c>
      <c r="L1" s="80" t="s">
        <v>102</v>
      </c>
      <c r="M1" s="80" t="s">
        <v>104</v>
      </c>
      <c r="N1" s="81" t="s">
        <v>25</v>
      </c>
    </row>
    <row r="2" spans="1:14" ht="14" customHeight="1" x14ac:dyDescent="0.35">
      <c r="A2" s="195" t="s">
        <v>86</v>
      </c>
      <c r="B2" s="22" t="s">
        <v>67</v>
      </c>
      <c r="C2" s="38"/>
      <c r="D2" s="44"/>
      <c r="E2" s="82"/>
      <c r="F2" s="107">
        <f>'Component Service Cost'!C5</f>
        <v>14</v>
      </c>
      <c r="G2" s="74">
        <f>F2/6</f>
        <v>2.3333333333333335</v>
      </c>
      <c r="H2" s="69">
        <f>G2*40</f>
        <v>93.333333333333343</v>
      </c>
      <c r="I2" s="69">
        <f>E2*H2</f>
        <v>0</v>
      </c>
      <c r="J2" s="69">
        <f>G2*10</f>
        <v>23.333333333333336</v>
      </c>
      <c r="K2" s="69">
        <f>(E2*1.5)*J2</f>
        <v>0</v>
      </c>
      <c r="L2" s="69">
        <f>G2*10</f>
        <v>23.333333333333336</v>
      </c>
      <c r="M2" s="69">
        <f>(E2*2)*L2</f>
        <v>0</v>
      </c>
      <c r="N2" s="70">
        <f>(I2+K2+M2)*D2</f>
        <v>0</v>
      </c>
    </row>
    <row r="3" spans="1:14" ht="15.65" customHeight="1" x14ac:dyDescent="0.35">
      <c r="A3" s="196"/>
      <c r="B3" s="23" t="s">
        <v>68</v>
      </c>
      <c r="C3" s="39"/>
      <c r="D3" s="45"/>
      <c r="E3" s="83"/>
      <c r="F3" s="108">
        <f>F2</f>
        <v>14</v>
      </c>
      <c r="G3" s="65">
        <f>F3/6</f>
        <v>2.3333333333333335</v>
      </c>
      <c r="H3" s="3">
        <f>G3*40</f>
        <v>93.333333333333343</v>
      </c>
      <c r="I3" s="3">
        <f>E3*H3</f>
        <v>0</v>
      </c>
      <c r="J3" s="3">
        <f>G3*10</f>
        <v>23.333333333333336</v>
      </c>
      <c r="K3" s="3">
        <f>(E3*1.5)*J3</f>
        <v>0</v>
      </c>
      <c r="L3" s="3">
        <f>G3*10</f>
        <v>23.333333333333336</v>
      </c>
      <c r="M3" s="3">
        <f>(E3*2)*L3</f>
        <v>0</v>
      </c>
      <c r="N3" s="71">
        <f>(I3+K3+M3)*D3</f>
        <v>0</v>
      </c>
    </row>
    <row r="4" spans="1:14" ht="14.75" customHeight="1" thickBot="1" x14ac:dyDescent="0.4">
      <c r="A4" s="197"/>
      <c r="B4" s="21" t="s">
        <v>53</v>
      </c>
      <c r="C4" s="40"/>
      <c r="D4" s="46"/>
      <c r="E4" s="84"/>
      <c r="F4" s="108">
        <f>F3</f>
        <v>14</v>
      </c>
      <c r="G4" s="75">
        <f t="shared" ref="G4:G45" si="0">F4/6</f>
        <v>2.3333333333333335</v>
      </c>
      <c r="H4" s="72">
        <f t="shared" ref="H4:H45" si="1">G4*40</f>
        <v>93.333333333333343</v>
      </c>
      <c r="I4" s="72">
        <f t="shared" ref="I4:I45" si="2">E4*H4</f>
        <v>0</v>
      </c>
      <c r="J4" s="72">
        <f t="shared" ref="J4:J45" si="3">G4*10</f>
        <v>23.333333333333336</v>
      </c>
      <c r="K4" s="72">
        <f t="shared" ref="K4:K45" si="4">(E4*1.5)*J4</f>
        <v>0</v>
      </c>
      <c r="L4" s="72">
        <f t="shared" ref="L4:L45" si="5">G4*10</f>
        <v>23.333333333333336</v>
      </c>
      <c r="M4" s="72">
        <f t="shared" ref="M4:M45" si="6">(E4*2)*L4</f>
        <v>0</v>
      </c>
      <c r="N4" s="73">
        <f t="shared" ref="N4:N45" si="7">(I4+K4+M4)*D4</f>
        <v>0</v>
      </c>
    </row>
    <row r="5" spans="1:14" x14ac:dyDescent="0.35">
      <c r="A5" s="207" t="s">
        <v>69</v>
      </c>
      <c r="B5" s="22" t="s">
        <v>67</v>
      </c>
      <c r="C5" s="35">
        <v>1</v>
      </c>
      <c r="D5" s="44">
        <v>1</v>
      </c>
      <c r="E5" s="82"/>
      <c r="F5" s="113">
        <f>F2</f>
        <v>14</v>
      </c>
      <c r="G5" s="74">
        <f t="shared" si="0"/>
        <v>2.3333333333333335</v>
      </c>
      <c r="H5" s="69">
        <f t="shared" si="1"/>
        <v>93.333333333333343</v>
      </c>
      <c r="I5" s="69">
        <f t="shared" si="2"/>
        <v>0</v>
      </c>
      <c r="J5" s="69">
        <f t="shared" si="3"/>
        <v>23.333333333333336</v>
      </c>
      <c r="K5" s="69">
        <f t="shared" si="4"/>
        <v>0</v>
      </c>
      <c r="L5" s="69">
        <f t="shared" si="5"/>
        <v>23.333333333333336</v>
      </c>
      <c r="M5" s="69">
        <f t="shared" si="6"/>
        <v>0</v>
      </c>
      <c r="N5" s="70">
        <f t="shared" si="7"/>
        <v>0</v>
      </c>
    </row>
    <row r="6" spans="1:14" x14ac:dyDescent="0.35">
      <c r="A6" s="196"/>
      <c r="B6" s="23" t="s">
        <v>68</v>
      </c>
      <c r="C6" s="36">
        <v>1</v>
      </c>
      <c r="D6" s="45">
        <v>1</v>
      </c>
      <c r="E6" s="83"/>
      <c r="F6" s="114">
        <f t="shared" ref="F6:F7" si="8">F3</f>
        <v>14</v>
      </c>
      <c r="G6" s="65">
        <f t="shared" si="0"/>
        <v>2.3333333333333335</v>
      </c>
      <c r="H6" s="3">
        <f t="shared" si="1"/>
        <v>93.333333333333343</v>
      </c>
      <c r="I6" s="3">
        <f t="shared" si="2"/>
        <v>0</v>
      </c>
      <c r="J6" s="3">
        <f t="shared" si="3"/>
        <v>23.333333333333336</v>
      </c>
      <c r="K6" s="3">
        <f t="shared" si="4"/>
        <v>0</v>
      </c>
      <c r="L6" s="3">
        <f t="shared" si="5"/>
        <v>23.333333333333336</v>
      </c>
      <c r="M6" s="3">
        <f t="shared" si="6"/>
        <v>0</v>
      </c>
      <c r="N6" s="71">
        <f t="shared" si="7"/>
        <v>0</v>
      </c>
    </row>
    <row r="7" spans="1:14" ht="15" thickBot="1" x14ac:dyDescent="0.4">
      <c r="A7" s="197"/>
      <c r="B7" s="21" t="s">
        <v>53</v>
      </c>
      <c r="C7" s="37">
        <v>1</v>
      </c>
      <c r="D7" s="46">
        <v>1</v>
      </c>
      <c r="E7" s="84"/>
      <c r="F7" s="110">
        <f t="shared" si="8"/>
        <v>14</v>
      </c>
      <c r="G7" s="75">
        <f t="shared" si="0"/>
        <v>2.3333333333333335</v>
      </c>
      <c r="H7" s="72">
        <f t="shared" si="1"/>
        <v>93.333333333333343</v>
      </c>
      <c r="I7" s="72">
        <f t="shared" si="2"/>
        <v>0</v>
      </c>
      <c r="J7" s="72">
        <f t="shared" si="3"/>
        <v>23.333333333333336</v>
      </c>
      <c r="K7" s="72">
        <f t="shared" si="4"/>
        <v>0</v>
      </c>
      <c r="L7" s="72">
        <f t="shared" si="5"/>
        <v>23.333333333333336</v>
      </c>
      <c r="M7" s="72">
        <f t="shared" si="6"/>
        <v>0</v>
      </c>
      <c r="N7" s="73">
        <f t="shared" si="7"/>
        <v>0</v>
      </c>
    </row>
    <row r="8" spans="1:14" x14ac:dyDescent="0.35">
      <c r="A8" s="207" t="s">
        <v>85</v>
      </c>
      <c r="B8" s="22" t="s">
        <v>67</v>
      </c>
      <c r="C8" s="35">
        <v>1</v>
      </c>
      <c r="D8" s="44">
        <v>1</v>
      </c>
      <c r="E8" s="82"/>
      <c r="F8" s="107">
        <f>F5</f>
        <v>14</v>
      </c>
      <c r="G8" s="74">
        <f t="shared" si="0"/>
        <v>2.3333333333333335</v>
      </c>
      <c r="H8" s="69">
        <f t="shared" si="1"/>
        <v>93.333333333333343</v>
      </c>
      <c r="I8" s="69">
        <f t="shared" si="2"/>
        <v>0</v>
      </c>
      <c r="J8" s="69">
        <f t="shared" si="3"/>
        <v>23.333333333333336</v>
      </c>
      <c r="K8" s="69">
        <f t="shared" si="4"/>
        <v>0</v>
      </c>
      <c r="L8" s="69">
        <f t="shared" si="5"/>
        <v>23.333333333333336</v>
      </c>
      <c r="M8" s="69">
        <f t="shared" si="6"/>
        <v>0</v>
      </c>
      <c r="N8" s="70">
        <f t="shared" si="7"/>
        <v>0</v>
      </c>
    </row>
    <row r="9" spans="1:14" x14ac:dyDescent="0.35">
      <c r="A9" s="196"/>
      <c r="B9" s="23" t="s">
        <v>68</v>
      </c>
      <c r="C9" s="36">
        <v>1</v>
      </c>
      <c r="D9" s="45">
        <v>1</v>
      </c>
      <c r="E9" s="83"/>
      <c r="F9" s="108">
        <f>F6</f>
        <v>14</v>
      </c>
      <c r="G9" s="65">
        <f t="shared" si="0"/>
        <v>2.3333333333333335</v>
      </c>
      <c r="H9" s="3">
        <f t="shared" si="1"/>
        <v>93.333333333333343</v>
      </c>
      <c r="I9" s="3">
        <f t="shared" si="2"/>
        <v>0</v>
      </c>
      <c r="J9" s="3">
        <f t="shared" si="3"/>
        <v>23.333333333333336</v>
      </c>
      <c r="K9" s="3">
        <f t="shared" si="4"/>
        <v>0</v>
      </c>
      <c r="L9" s="3">
        <f t="shared" si="5"/>
        <v>23.333333333333336</v>
      </c>
      <c r="M9" s="3">
        <f t="shared" si="6"/>
        <v>0</v>
      </c>
      <c r="N9" s="71">
        <f t="shared" si="7"/>
        <v>0</v>
      </c>
    </row>
    <row r="10" spans="1:14" ht="15" thickBot="1" x14ac:dyDescent="0.4">
      <c r="A10" s="197"/>
      <c r="B10" s="21" t="s">
        <v>53</v>
      </c>
      <c r="C10" s="37">
        <v>1</v>
      </c>
      <c r="D10" s="46">
        <v>1</v>
      </c>
      <c r="E10" s="84"/>
      <c r="F10" s="109">
        <f>F7</f>
        <v>14</v>
      </c>
      <c r="G10" s="75">
        <f t="shared" si="0"/>
        <v>2.3333333333333335</v>
      </c>
      <c r="H10" s="72">
        <f t="shared" si="1"/>
        <v>93.333333333333343</v>
      </c>
      <c r="I10" s="72">
        <f t="shared" si="2"/>
        <v>0</v>
      </c>
      <c r="J10" s="72">
        <f t="shared" si="3"/>
        <v>23.333333333333336</v>
      </c>
      <c r="K10" s="72">
        <f t="shared" si="4"/>
        <v>0</v>
      </c>
      <c r="L10" s="72">
        <f t="shared" si="5"/>
        <v>23.333333333333336</v>
      </c>
      <c r="M10" s="72">
        <f t="shared" si="6"/>
        <v>0</v>
      </c>
      <c r="N10" s="73">
        <f t="shared" si="7"/>
        <v>0</v>
      </c>
    </row>
    <row r="11" spans="1:14" x14ac:dyDescent="0.35">
      <c r="A11" s="195" t="s">
        <v>75</v>
      </c>
      <c r="B11" s="22" t="s">
        <v>67</v>
      </c>
      <c r="C11" s="35">
        <v>1</v>
      </c>
      <c r="D11" s="44">
        <v>1</v>
      </c>
      <c r="E11" s="82"/>
      <c r="F11" s="111">
        <v>3</v>
      </c>
      <c r="G11" s="74">
        <f t="shared" si="0"/>
        <v>0.5</v>
      </c>
      <c r="H11" s="69">
        <f t="shared" si="1"/>
        <v>20</v>
      </c>
      <c r="I11" s="69">
        <f t="shared" si="2"/>
        <v>0</v>
      </c>
      <c r="J11" s="69">
        <f t="shared" si="3"/>
        <v>5</v>
      </c>
      <c r="K11" s="69">
        <f t="shared" si="4"/>
        <v>0</v>
      </c>
      <c r="L11" s="69">
        <f t="shared" si="5"/>
        <v>5</v>
      </c>
      <c r="M11" s="69">
        <f t="shared" si="6"/>
        <v>0</v>
      </c>
      <c r="N11" s="70">
        <f t="shared" si="7"/>
        <v>0</v>
      </c>
    </row>
    <row r="12" spans="1:14" x14ac:dyDescent="0.35">
      <c r="A12" s="196"/>
      <c r="B12" s="23" t="s">
        <v>68</v>
      </c>
      <c r="C12" s="36">
        <v>1</v>
      </c>
      <c r="D12" s="45">
        <v>1</v>
      </c>
      <c r="E12" s="83"/>
      <c r="F12" s="114">
        <v>3</v>
      </c>
      <c r="G12" s="65">
        <f t="shared" si="0"/>
        <v>0.5</v>
      </c>
      <c r="H12" s="3">
        <f t="shared" si="1"/>
        <v>20</v>
      </c>
      <c r="I12" s="3">
        <f t="shared" si="2"/>
        <v>0</v>
      </c>
      <c r="J12" s="3">
        <f t="shared" si="3"/>
        <v>5</v>
      </c>
      <c r="K12" s="3">
        <f t="shared" si="4"/>
        <v>0</v>
      </c>
      <c r="L12" s="3">
        <f t="shared" si="5"/>
        <v>5</v>
      </c>
      <c r="M12" s="3">
        <f t="shared" si="6"/>
        <v>0</v>
      </c>
      <c r="N12" s="71">
        <f t="shared" si="7"/>
        <v>0</v>
      </c>
    </row>
    <row r="13" spans="1:14" ht="15" thickBot="1" x14ac:dyDescent="0.4">
      <c r="A13" s="197"/>
      <c r="B13" s="21" t="s">
        <v>53</v>
      </c>
      <c r="C13" s="37">
        <v>1</v>
      </c>
      <c r="D13" s="46">
        <v>1</v>
      </c>
      <c r="E13" s="84"/>
      <c r="F13" s="115">
        <v>3</v>
      </c>
      <c r="G13" s="75">
        <f t="shared" si="0"/>
        <v>0.5</v>
      </c>
      <c r="H13" s="72">
        <f t="shared" si="1"/>
        <v>20</v>
      </c>
      <c r="I13" s="72">
        <f t="shared" si="2"/>
        <v>0</v>
      </c>
      <c r="J13" s="72">
        <f t="shared" si="3"/>
        <v>5</v>
      </c>
      <c r="K13" s="72">
        <f t="shared" si="4"/>
        <v>0</v>
      </c>
      <c r="L13" s="72">
        <f t="shared" si="5"/>
        <v>5</v>
      </c>
      <c r="M13" s="72">
        <f t="shared" si="6"/>
        <v>0</v>
      </c>
      <c r="N13" s="73">
        <f t="shared" si="7"/>
        <v>0</v>
      </c>
    </row>
    <row r="14" spans="1:14" x14ac:dyDescent="0.35">
      <c r="A14" s="195" t="s">
        <v>74</v>
      </c>
      <c r="B14" s="22" t="s">
        <v>67</v>
      </c>
      <c r="C14" s="121"/>
      <c r="D14" s="44"/>
      <c r="E14" s="82"/>
      <c r="F14" s="111">
        <f t="shared" ref="F14:F30" si="9">F11</f>
        <v>3</v>
      </c>
      <c r="G14" s="74">
        <f t="shared" si="0"/>
        <v>0.5</v>
      </c>
      <c r="H14" s="69">
        <f t="shared" si="1"/>
        <v>20</v>
      </c>
      <c r="I14" s="69">
        <f t="shared" si="2"/>
        <v>0</v>
      </c>
      <c r="J14" s="69">
        <f t="shared" si="3"/>
        <v>5</v>
      </c>
      <c r="K14" s="69">
        <f t="shared" si="4"/>
        <v>0</v>
      </c>
      <c r="L14" s="69">
        <f t="shared" si="5"/>
        <v>5</v>
      </c>
      <c r="M14" s="69">
        <f t="shared" si="6"/>
        <v>0</v>
      </c>
      <c r="N14" s="70">
        <f t="shared" si="7"/>
        <v>0</v>
      </c>
    </row>
    <row r="15" spans="1:14" x14ac:dyDescent="0.35">
      <c r="A15" s="196"/>
      <c r="B15" s="23" t="s">
        <v>68</v>
      </c>
      <c r="C15" s="120"/>
      <c r="D15" s="45"/>
      <c r="E15" s="83"/>
      <c r="F15" s="114">
        <f t="shared" si="9"/>
        <v>3</v>
      </c>
      <c r="G15" s="65">
        <f t="shared" si="0"/>
        <v>0.5</v>
      </c>
      <c r="H15" s="3">
        <f t="shared" si="1"/>
        <v>20</v>
      </c>
      <c r="I15" s="3">
        <f t="shared" si="2"/>
        <v>0</v>
      </c>
      <c r="J15" s="3">
        <f t="shared" si="3"/>
        <v>5</v>
      </c>
      <c r="K15" s="3">
        <f t="shared" si="4"/>
        <v>0</v>
      </c>
      <c r="L15" s="3">
        <f t="shared" si="5"/>
        <v>5</v>
      </c>
      <c r="M15" s="3">
        <f t="shared" si="6"/>
        <v>0</v>
      </c>
      <c r="N15" s="71">
        <f t="shared" si="7"/>
        <v>0</v>
      </c>
    </row>
    <row r="16" spans="1:14" ht="15" thickBot="1" x14ac:dyDescent="0.4">
      <c r="A16" s="197"/>
      <c r="B16" s="21" t="s">
        <v>53</v>
      </c>
      <c r="C16" s="122"/>
      <c r="D16" s="46"/>
      <c r="E16" s="84"/>
      <c r="F16" s="115">
        <f t="shared" si="9"/>
        <v>3</v>
      </c>
      <c r="G16" s="75">
        <f t="shared" si="0"/>
        <v>0.5</v>
      </c>
      <c r="H16" s="72">
        <f t="shared" si="1"/>
        <v>20</v>
      </c>
      <c r="I16" s="72">
        <f t="shared" si="2"/>
        <v>0</v>
      </c>
      <c r="J16" s="72">
        <f t="shared" si="3"/>
        <v>5</v>
      </c>
      <c r="K16" s="72">
        <f t="shared" si="4"/>
        <v>0</v>
      </c>
      <c r="L16" s="72">
        <f t="shared" si="5"/>
        <v>5</v>
      </c>
      <c r="M16" s="72">
        <f t="shared" si="6"/>
        <v>0</v>
      </c>
      <c r="N16" s="73">
        <f t="shared" si="7"/>
        <v>0</v>
      </c>
    </row>
    <row r="17" spans="1:14" x14ac:dyDescent="0.35">
      <c r="A17" s="195" t="s">
        <v>72</v>
      </c>
      <c r="B17" s="22" t="s">
        <v>67</v>
      </c>
      <c r="C17" s="121"/>
      <c r="D17" s="44"/>
      <c r="E17" s="82"/>
      <c r="F17" s="111">
        <f t="shared" si="9"/>
        <v>3</v>
      </c>
      <c r="G17" s="74">
        <f t="shared" si="0"/>
        <v>0.5</v>
      </c>
      <c r="H17" s="69">
        <f t="shared" si="1"/>
        <v>20</v>
      </c>
      <c r="I17" s="69">
        <f t="shared" si="2"/>
        <v>0</v>
      </c>
      <c r="J17" s="69">
        <f t="shared" si="3"/>
        <v>5</v>
      </c>
      <c r="K17" s="69">
        <f t="shared" si="4"/>
        <v>0</v>
      </c>
      <c r="L17" s="69">
        <f t="shared" si="5"/>
        <v>5</v>
      </c>
      <c r="M17" s="69">
        <f t="shared" si="6"/>
        <v>0</v>
      </c>
      <c r="N17" s="70">
        <f t="shared" si="7"/>
        <v>0</v>
      </c>
    </row>
    <row r="18" spans="1:14" x14ac:dyDescent="0.35">
      <c r="A18" s="196"/>
      <c r="B18" s="23" t="s">
        <v>68</v>
      </c>
      <c r="C18" s="120"/>
      <c r="D18" s="45"/>
      <c r="E18" s="83"/>
      <c r="F18" s="114">
        <f t="shared" si="9"/>
        <v>3</v>
      </c>
      <c r="G18" s="65">
        <f t="shared" si="0"/>
        <v>0.5</v>
      </c>
      <c r="H18" s="3">
        <f t="shared" si="1"/>
        <v>20</v>
      </c>
      <c r="I18" s="3">
        <f t="shared" si="2"/>
        <v>0</v>
      </c>
      <c r="J18" s="3">
        <f t="shared" si="3"/>
        <v>5</v>
      </c>
      <c r="K18" s="3">
        <f t="shared" si="4"/>
        <v>0</v>
      </c>
      <c r="L18" s="3">
        <f t="shared" si="5"/>
        <v>5</v>
      </c>
      <c r="M18" s="3">
        <f t="shared" si="6"/>
        <v>0</v>
      </c>
      <c r="N18" s="71">
        <f t="shared" si="7"/>
        <v>0</v>
      </c>
    </row>
    <row r="19" spans="1:14" ht="15" thickBot="1" x14ac:dyDescent="0.4">
      <c r="A19" s="197"/>
      <c r="B19" s="21" t="s">
        <v>53</v>
      </c>
      <c r="C19" s="122"/>
      <c r="D19" s="46"/>
      <c r="E19" s="84"/>
      <c r="F19" s="115">
        <f t="shared" si="9"/>
        <v>3</v>
      </c>
      <c r="G19" s="75">
        <f t="shared" si="0"/>
        <v>0.5</v>
      </c>
      <c r="H19" s="72">
        <f t="shared" si="1"/>
        <v>20</v>
      </c>
      <c r="I19" s="72">
        <f t="shared" si="2"/>
        <v>0</v>
      </c>
      <c r="J19" s="72">
        <f t="shared" si="3"/>
        <v>5</v>
      </c>
      <c r="K19" s="72">
        <f t="shared" si="4"/>
        <v>0</v>
      </c>
      <c r="L19" s="72">
        <f t="shared" si="5"/>
        <v>5</v>
      </c>
      <c r="M19" s="72">
        <f t="shared" si="6"/>
        <v>0</v>
      </c>
      <c r="N19" s="73">
        <f t="shared" si="7"/>
        <v>0</v>
      </c>
    </row>
    <row r="20" spans="1:14" x14ac:dyDescent="0.35">
      <c r="A20" s="204" t="s">
        <v>73</v>
      </c>
      <c r="B20" s="22" t="s">
        <v>67</v>
      </c>
      <c r="C20" s="35">
        <v>1</v>
      </c>
      <c r="D20" s="44">
        <v>1</v>
      </c>
      <c r="E20" s="82"/>
      <c r="F20" s="111">
        <v>3</v>
      </c>
      <c r="G20" s="74">
        <f t="shared" si="0"/>
        <v>0.5</v>
      </c>
      <c r="H20" s="74">
        <f t="shared" si="1"/>
        <v>20</v>
      </c>
      <c r="I20" s="74">
        <f t="shared" si="2"/>
        <v>0</v>
      </c>
      <c r="J20" s="74">
        <f t="shared" si="3"/>
        <v>5</v>
      </c>
      <c r="K20" s="74">
        <f t="shared" si="4"/>
        <v>0</v>
      </c>
      <c r="L20" s="74">
        <f t="shared" si="5"/>
        <v>5</v>
      </c>
      <c r="M20" s="74">
        <f t="shared" si="6"/>
        <v>0</v>
      </c>
      <c r="N20" s="88">
        <f t="shared" si="7"/>
        <v>0</v>
      </c>
    </row>
    <row r="21" spans="1:14" x14ac:dyDescent="0.35">
      <c r="A21" s="205"/>
      <c r="B21" s="23" t="s">
        <v>68</v>
      </c>
      <c r="C21" s="36">
        <v>1</v>
      </c>
      <c r="D21" s="45">
        <v>1</v>
      </c>
      <c r="E21" s="83"/>
      <c r="F21" s="114">
        <v>3</v>
      </c>
      <c r="G21" s="65">
        <f t="shared" si="0"/>
        <v>0.5</v>
      </c>
      <c r="H21" s="65">
        <f t="shared" si="1"/>
        <v>20</v>
      </c>
      <c r="I21" s="65">
        <f t="shared" si="2"/>
        <v>0</v>
      </c>
      <c r="J21" s="65">
        <f t="shared" si="3"/>
        <v>5</v>
      </c>
      <c r="K21" s="65">
        <f t="shared" si="4"/>
        <v>0</v>
      </c>
      <c r="L21" s="65">
        <f t="shared" si="5"/>
        <v>5</v>
      </c>
      <c r="M21" s="65">
        <f t="shared" si="6"/>
        <v>0</v>
      </c>
      <c r="N21" s="89">
        <f t="shared" si="7"/>
        <v>0</v>
      </c>
    </row>
    <row r="22" spans="1:14" ht="15" thickBot="1" x14ac:dyDescent="0.4">
      <c r="A22" s="206"/>
      <c r="B22" s="21" t="s">
        <v>53</v>
      </c>
      <c r="C22" s="37">
        <v>1</v>
      </c>
      <c r="D22" s="46">
        <v>1</v>
      </c>
      <c r="E22" s="84"/>
      <c r="F22" s="115">
        <v>3</v>
      </c>
      <c r="G22" s="75">
        <f t="shared" si="0"/>
        <v>0.5</v>
      </c>
      <c r="H22" s="75">
        <f t="shared" si="1"/>
        <v>20</v>
      </c>
      <c r="I22" s="75">
        <f t="shared" si="2"/>
        <v>0</v>
      </c>
      <c r="J22" s="75">
        <f t="shared" si="3"/>
        <v>5</v>
      </c>
      <c r="K22" s="75">
        <f t="shared" si="4"/>
        <v>0</v>
      </c>
      <c r="L22" s="75">
        <f t="shared" si="5"/>
        <v>5</v>
      </c>
      <c r="M22" s="75">
        <f t="shared" si="6"/>
        <v>0</v>
      </c>
      <c r="N22" s="90">
        <f t="shared" si="7"/>
        <v>0</v>
      </c>
    </row>
    <row r="23" spans="1:14" x14ac:dyDescent="0.35">
      <c r="A23" s="204" t="s">
        <v>70</v>
      </c>
      <c r="B23" s="22" t="s">
        <v>71</v>
      </c>
      <c r="C23" s="35">
        <v>1</v>
      </c>
      <c r="D23" s="44">
        <v>1</v>
      </c>
      <c r="E23" s="85"/>
      <c r="F23" s="111">
        <v>3</v>
      </c>
      <c r="G23" s="68">
        <f t="shared" si="0"/>
        <v>0.5</v>
      </c>
      <c r="H23" s="68">
        <f t="shared" si="1"/>
        <v>20</v>
      </c>
      <c r="I23" s="68">
        <f t="shared" si="2"/>
        <v>0</v>
      </c>
      <c r="J23" s="68">
        <f t="shared" si="3"/>
        <v>5</v>
      </c>
      <c r="K23" s="68">
        <f t="shared" si="4"/>
        <v>0</v>
      </c>
      <c r="L23" s="68">
        <f t="shared" si="5"/>
        <v>5</v>
      </c>
      <c r="M23" s="68">
        <f t="shared" si="6"/>
        <v>0</v>
      </c>
      <c r="N23" s="68">
        <f t="shared" si="7"/>
        <v>0</v>
      </c>
    </row>
    <row r="24" spans="1:14" x14ac:dyDescent="0.35">
      <c r="A24" s="205"/>
      <c r="B24" s="119"/>
      <c r="C24" s="120"/>
      <c r="D24" s="45"/>
      <c r="E24" s="83"/>
      <c r="F24" s="114">
        <v>3</v>
      </c>
      <c r="G24" s="65">
        <f t="shared" si="0"/>
        <v>0.5</v>
      </c>
      <c r="H24" s="65">
        <f t="shared" si="1"/>
        <v>20</v>
      </c>
      <c r="I24" s="65">
        <f t="shared" si="2"/>
        <v>0</v>
      </c>
      <c r="J24" s="65">
        <f t="shared" si="3"/>
        <v>5</v>
      </c>
      <c r="K24" s="65">
        <f t="shared" si="4"/>
        <v>0</v>
      </c>
      <c r="L24" s="65">
        <f t="shared" si="5"/>
        <v>5</v>
      </c>
      <c r="M24" s="65">
        <f t="shared" si="6"/>
        <v>0</v>
      </c>
      <c r="N24" s="65">
        <f t="shared" si="7"/>
        <v>0</v>
      </c>
    </row>
    <row r="25" spans="1:14" ht="15" thickBot="1" x14ac:dyDescent="0.4">
      <c r="A25" s="206"/>
      <c r="B25" s="21" t="s">
        <v>53</v>
      </c>
      <c r="C25" s="37">
        <v>1</v>
      </c>
      <c r="D25" s="46">
        <v>1</v>
      </c>
      <c r="E25" s="86"/>
      <c r="F25" s="115">
        <v>3</v>
      </c>
      <c r="G25" s="77">
        <f t="shared" si="0"/>
        <v>0.5</v>
      </c>
      <c r="H25" s="77">
        <f t="shared" si="1"/>
        <v>20</v>
      </c>
      <c r="I25" s="77">
        <f t="shared" si="2"/>
        <v>0</v>
      </c>
      <c r="J25" s="77">
        <f t="shared" si="3"/>
        <v>5</v>
      </c>
      <c r="K25" s="77">
        <f t="shared" si="4"/>
        <v>0</v>
      </c>
      <c r="L25" s="77">
        <f t="shared" si="5"/>
        <v>5</v>
      </c>
      <c r="M25" s="77">
        <f t="shared" si="6"/>
        <v>0</v>
      </c>
      <c r="N25" s="77">
        <f t="shared" si="7"/>
        <v>0</v>
      </c>
    </row>
    <row r="26" spans="1:14" x14ac:dyDescent="0.35">
      <c r="A26" s="195" t="s">
        <v>87</v>
      </c>
      <c r="B26" s="22" t="s">
        <v>67</v>
      </c>
      <c r="C26" s="121"/>
      <c r="D26" s="44"/>
      <c r="E26" s="82"/>
      <c r="F26" s="111">
        <f t="shared" si="9"/>
        <v>3</v>
      </c>
      <c r="G26" s="74">
        <f t="shared" si="0"/>
        <v>0.5</v>
      </c>
      <c r="H26" s="74">
        <f t="shared" si="1"/>
        <v>20</v>
      </c>
      <c r="I26" s="74">
        <f t="shared" si="2"/>
        <v>0</v>
      </c>
      <c r="J26" s="74">
        <f t="shared" si="3"/>
        <v>5</v>
      </c>
      <c r="K26" s="74">
        <f t="shared" si="4"/>
        <v>0</v>
      </c>
      <c r="L26" s="74">
        <f t="shared" si="5"/>
        <v>5</v>
      </c>
      <c r="M26" s="74">
        <f t="shared" si="6"/>
        <v>0</v>
      </c>
      <c r="N26" s="88">
        <f t="shared" si="7"/>
        <v>0</v>
      </c>
    </row>
    <row r="27" spans="1:14" x14ac:dyDescent="0.35">
      <c r="A27" s="196"/>
      <c r="B27" s="23" t="s">
        <v>68</v>
      </c>
      <c r="C27" s="120"/>
      <c r="D27" s="45"/>
      <c r="E27" s="83"/>
      <c r="F27" s="114">
        <f t="shared" si="9"/>
        <v>3</v>
      </c>
      <c r="G27" s="65">
        <f t="shared" si="0"/>
        <v>0.5</v>
      </c>
      <c r="H27" s="65">
        <f t="shared" si="1"/>
        <v>20</v>
      </c>
      <c r="I27" s="65">
        <f t="shared" si="2"/>
        <v>0</v>
      </c>
      <c r="J27" s="65">
        <f t="shared" si="3"/>
        <v>5</v>
      </c>
      <c r="K27" s="65">
        <f t="shared" si="4"/>
        <v>0</v>
      </c>
      <c r="L27" s="65">
        <f t="shared" si="5"/>
        <v>5</v>
      </c>
      <c r="M27" s="65">
        <f t="shared" si="6"/>
        <v>0</v>
      </c>
      <c r="N27" s="89">
        <f t="shared" si="7"/>
        <v>0</v>
      </c>
    </row>
    <row r="28" spans="1:14" ht="15" thickBot="1" x14ac:dyDescent="0.4">
      <c r="A28" s="208"/>
      <c r="B28" s="21" t="s">
        <v>53</v>
      </c>
      <c r="C28" s="122"/>
      <c r="D28" s="47"/>
      <c r="E28" s="84"/>
      <c r="F28" s="115">
        <f t="shared" si="9"/>
        <v>3</v>
      </c>
      <c r="G28" s="75">
        <f t="shared" si="0"/>
        <v>0.5</v>
      </c>
      <c r="H28" s="75">
        <f t="shared" si="1"/>
        <v>20</v>
      </c>
      <c r="I28" s="75">
        <f t="shared" si="2"/>
        <v>0</v>
      </c>
      <c r="J28" s="75">
        <f t="shared" si="3"/>
        <v>5</v>
      </c>
      <c r="K28" s="75">
        <f t="shared" si="4"/>
        <v>0</v>
      </c>
      <c r="L28" s="75">
        <f t="shared" si="5"/>
        <v>5</v>
      </c>
      <c r="M28" s="75">
        <f t="shared" si="6"/>
        <v>0</v>
      </c>
      <c r="N28" s="90">
        <f t="shared" si="7"/>
        <v>0</v>
      </c>
    </row>
    <row r="29" spans="1:14" x14ac:dyDescent="0.35">
      <c r="A29" s="195" t="s">
        <v>74</v>
      </c>
      <c r="B29" s="19" t="s">
        <v>67</v>
      </c>
      <c r="C29" s="121"/>
      <c r="D29" s="44"/>
      <c r="E29" s="82"/>
      <c r="F29" s="111">
        <f t="shared" si="9"/>
        <v>3</v>
      </c>
      <c r="G29" s="74">
        <f t="shared" si="0"/>
        <v>0.5</v>
      </c>
      <c r="H29" s="74">
        <f t="shared" si="1"/>
        <v>20</v>
      </c>
      <c r="I29" s="74">
        <f t="shared" si="2"/>
        <v>0</v>
      </c>
      <c r="J29" s="74">
        <f t="shared" si="3"/>
        <v>5</v>
      </c>
      <c r="K29" s="74">
        <f t="shared" si="4"/>
        <v>0</v>
      </c>
      <c r="L29" s="74">
        <f t="shared" si="5"/>
        <v>5</v>
      </c>
      <c r="M29" s="74">
        <f t="shared" si="6"/>
        <v>0</v>
      </c>
      <c r="N29" s="88">
        <f t="shared" si="7"/>
        <v>0</v>
      </c>
    </row>
    <row r="30" spans="1:14" x14ac:dyDescent="0.35">
      <c r="A30" s="196"/>
      <c r="B30" s="20" t="s">
        <v>68</v>
      </c>
      <c r="C30" s="120"/>
      <c r="D30" s="45"/>
      <c r="E30" s="83"/>
      <c r="F30" s="114">
        <f t="shared" si="9"/>
        <v>3</v>
      </c>
      <c r="G30" s="65">
        <f t="shared" si="0"/>
        <v>0.5</v>
      </c>
      <c r="H30" s="65">
        <f t="shared" si="1"/>
        <v>20</v>
      </c>
      <c r="I30" s="65">
        <f t="shared" si="2"/>
        <v>0</v>
      </c>
      <c r="J30" s="65">
        <f t="shared" si="3"/>
        <v>5</v>
      </c>
      <c r="K30" s="65">
        <f t="shared" si="4"/>
        <v>0</v>
      </c>
      <c r="L30" s="65">
        <f t="shared" si="5"/>
        <v>5</v>
      </c>
      <c r="M30" s="65">
        <f t="shared" si="6"/>
        <v>0</v>
      </c>
      <c r="N30" s="89">
        <f t="shared" si="7"/>
        <v>0</v>
      </c>
    </row>
    <row r="31" spans="1:14" ht="15" thickBot="1" x14ac:dyDescent="0.4">
      <c r="A31" s="197"/>
      <c r="B31" s="26" t="s">
        <v>53</v>
      </c>
      <c r="C31" s="122"/>
      <c r="D31" s="46"/>
      <c r="E31" s="84"/>
      <c r="F31" s="115">
        <f>F28</f>
        <v>3</v>
      </c>
      <c r="G31" s="75">
        <f t="shared" si="0"/>
        <v>0.5</v>
      </c>
      <c r="H31" s="75">
        <f t="shared" si="1"/>
        <v>20</v>
      </c>
      <c r="I31" s="75">
        <f t="shared" si="2"/>
        <v>0</v>
      </c>
      <c r="J31" s="75">
        <f t="shared" si="3"/>
        <v>5</v>
      </c>
      <c r="K31" s="75">
        <f t="shared" si="4"/>
        <v>0</v>
      </c>
      <c r="L31" s="75">
        <f t="shared" si="5"/>
        <v>5</v>
      </c>
      <c r="M31" s="75">
        <f t="shared" si="6"/>
        <v>0</v>
      </c>
      <c r="N31" s="90">
        <f t="shared" si="7"/>
        <v>0</v>
      </c>
    </row>
    <row r="32" spans="1:14" ht="15" customHeight="1" x14ac:dyDescent="0.35">
      <c r="A32" s="201" t="s">
        <v>105</v>
      </c>
      <c r="B32" s="98" t="s">
        <v>107</v>
      </c>
      <c r="C32" s="123"/>
      <c r="D32" s="99"/>
      <c r="E32" s="94"/>
      <c r="F32" s="113">
        <f>F31</f>
        <v>3</v>
      </c>
      <c r="G32" s="74">
        <f t="shared" si="0"/>
        <v>0.5</v>
      </c>
      <c r="H32" s="74">
        <f t="shared" si="1"/>
        <v>20</v>
      </c>
      <c r="I32" s="74">
        <f t="shared" si="2"/>
        <v>0</v>
      </c>
      <c r="J32" s="74">
        <f t="shared" si="3"/>
        <v>5</v>
      </c>
      <c r="K32" s="74">
        <f t="shared" si="4"/>
        <v>0</v>
      </c>
      <c r="L32" s="74">
        <f t="shared" si="5"/>
        <v>5</v>
      </c>
      <c r="M32" s="74">
        <f t="shared" si="6"/>
        <v>0</v>
      </c>
      <c r="N32" s="118">
        <f t="shared" si="7"/>
        <v>0</v>
      </c>
    </row>
    <row r="33" spans="1:14" x14ac:dyDescent="0.35">
      <c r="A33" s="202"/>
      <c r="B33" s="100" t="s">
        <v>108</v>
      </c>
      <c r="C33" s="124"/>
      <c r="D33" s="101"/>
      <c r="E33" s="95"/>
      <c r="F33" s="114">
        <f>F32</f>
        <v>3</v>
      </c>
      <c r="G33" s="65">
        <f t="shared" si="0"/>
        <v>0.5</v>
      </c>
      <c r="H33" s="65">
        <f t="shared" si="1"/>
        <v>20</v>
      </c>
      <c r="I33" s="65">
        <f t="shared" si="2"/>
        <v>0</v>
      </c>
      <c r="J33" s="65">
        <f t="shared" si="3"/>
        <v>5</v>
      </c>
      <c r="K33" s="65">
        <f t="shared" si="4"/>
        <v>0</v>
      </c>
      <c r="L33" s="65">
        <f t="shared" si="5"/>
        <v>5</v>
      </c>
      <c r="M33" s="65">
        <f t="shared" si="6"/>
        <v>0</v>
      </c>
      <c r="N33" s="89">
        <f t="shared" si="7"/>
        <v>0</v>
      </c>
    </row>
    <row r="34" spans="1:14" x14ac:dyDescent="0.35">
      <c r="A34" s="202"/>
      <c r="B34" s="100" t="s">
        <v>106</v>
      </c>
      <c r="C34" s="124"/>
      <c r="D34" s="101"/>
      <c r="E34" s="83"/>
      <c r="F34" s="110">
        <f>F33</f>
        <v>3</v>
      </c>
      <c r="G34" s="65">
        <f t="shared" si="0"/>
        <v>0.5</v>
      </c>
      <c r="H34" s="65">
        <f t="shared" si="1"/>
        <v>20</v>
      </c>
      <c r="I34" s="65">
        <f t="shared" si="2"/>
        <v>0</v>
      </c>
      <c r="J34" s="65">
        <f t="shared" si="3"/>
        <v>5</v>
      </c>
      <c r="K34" s="65">
        <f t="shared" si="4"/>
        <v>0</v>
      </c>
      <c r="L34" s="65">
        <f t="shared" si="5"/>
        <v>5</v>
      </c>
      <c r="M34" s="65">
        <f t="shared" si="6"/>
        <v>0</v>
      </c>
      <c r="N34" s="91">
        <f t="shared" si="7"/>
        <v>0</v>
      </c>
    </row>
    <row r="35" spans="1:14" ht="15" thickBot="1" x14ac:dyDescent="0.4">
      <c r="A35" s="203"/>
      <c r="B35" s="102" t="s">
        <v>109</v>
      </c>
      <c r="C35" s="125"/>
      <c r="D35" s="103"/>
      <c r="E35" s="97"/>
      <c r="F35" s="110">
        <f>F34</f>
        <v>3</v>
      </c>
      <c r="G35" s="116">
        <f t="shared" si="0"/>
        <v>0.5</v>
      </c>
      <c r="H35" s="116">
        <f>G35*40</f>
        <v>20</v>
      </c>
      <c r="I35" s="116">
        <f t="shared" si="2"/>
        <v>0</v>
      </c>
      <c r="J35" s="116">
        <f t="shared" si="3"/>
        <v>5</v>
      </c>
      <c r="K35" s="116">
        <f t="shared" si="4"/>
        <v>0</v>
      </c>
      <c r="L35" s="116">
        <f t="shared" si="5"/>
        <v>5</v>
      </c>
      <c r="M35" s="116">
        <f t="shared" si="6"/>
        <v>0</v>
      </c>
      <c r="N35" s="117">
        <f t="shared" si="7"/>
        <v>0</v>
      </c>
    </row>
    <row r="36" spans="1:14" x14ac:dyDescent="0.35">
      <c r="A36" s="198" t="s">
        <v>76</v>
      </c>
      <c r="B36" s="27" t="s">
        <v>77</v>
      </c>
      <c r="C36" s="121"/>
      <c r="D36" s="44"/>
      <c r="E36" s="82"/>
      <c r="F36" s="107">
        <v>3</v>
      </c>
      <c r="G36" s="74">
        <f t="shared" si="0"/>
        <v>0.5</v>
      </c>
      <c r="H36" s="74">
        <f t="shared" si="1"/>
        <v>20</v>
      </c>
      <c r="I36" s="74">
        <f t="shared" si="2"/>
        <v>0</v>
      </c>
      <c r="J36" s="74">
        <f t="shared" si="3"/>
        <v>5</v>
      </c>
      <c r="K36" s="74">
        <f t="shared" si="4"/>
        <v>0</v>
      </c>
      <c r="L36" s="74">
        <f t="shared" si="5"/>
        <v>5</v>
      </c>
      <c r="M36" s="74">
        <f t="shared" si="6"/>
        <v>0</v>
      </c>
      <c r="N36" s="88">
        <f t="shared" si="7"/>
        <v>0</v>
      </c>
    </row>
    <row r="37" spans="1:14" x14ac:dyDescent="0.35">
      <c r="A37" s="199"/>
      <c r="B37" s="12" t="s">
        <v>78</v>
      </c>
      <c r="C37" s="36">
        <v>1</v>
      </c>
      <c r="D37" s="45">
        <v>1</v>
      </c>
      <c r="E37" s="83"/>
      <c r="F37" s="108">
        <f>F36</f>
        <v>3</v>
      </c>
      <c r="G37" s="65">
        <f t="shared" si="0"/>
        <v>0.5</v>
      </c>
      <c r="H37" s="65">
        <f t="shared" si="1"/>
        <v>20</v>
      </c>
      <c r="I37" s="65">
        <f t="shared" si="2"/>
        <v>0</v>
      </c>
      <c r="J37" s="65">
        <f t="shared" si="3"/>
        <v>5</v>
      </c>
      <c r="K37" s="65">
        <f t="shared" si="4"/>
        <v>0</v>
      </c>
      <c r="L37" s="65">
        <f t="shared" si="5"/>
        <v>5</v>
      </c>
      <c r="M37" s="65">
        <f t="shared" si="6"/>
        <v>0</v>
      </c>
      <c r="N37" s="89">
        <f t="shared" si="7"/>
        <v>0</v>
      </c>
    </row>
    <row r="38" spans="1:14" x14ac:dyDescent="0.35">
      <c r="A38" s="199"/>
      <c r="B38" s="12" t="s">
        <v>79</v>
      </c>
      <c r="C38" s="36">
        <v>1</v>
      </c>
      <c r="D38" s="45">
        <v>1</v>
      </c>
      <c r="E38" s="83"/>
      <c r="F38" s="108">
        <f t="shared" ref="F38:F44" si="10">F37</f>
        <v>3</v>
      </c>
      <c r="G38" s="65">
        <f t="shared" si="0"/>
        <v>0.5</v>
      </c>
      <c r="H38" s="65">
        <f t="shared" si="1"/>
        <v>20</v>
      </c>
      <c r="I38" s="65">
        <f t="shared" si="2"/>
        <v>0</v>
      </c>
      <c r="J38" s="65">
        <f t="shared" si="3"/>
        <v>5</v>
      </c>
      <c r="K38" s="65">
        <f t="shared" si="4"/>
        <v>0</v>
      </c>
      <c r="L38" s="65">
        <f t="shared" si="5"/>
        <v>5</v>
      </c>
      <c r="M38" s="65">
        <f t="shared" si="6"/>
        <v>0</v>
      </c>
      <c r="N38" s="89">
        <f t="shared" si="7"/>
        <v>0</v>
      </c>
    </row>
    <row r="39" spans="1:14" x14ac:dyDescent="0.35">
      <c r="A39" s="199"/>
      <c r="B39" s="12" t="s">
        <v>80</v>
      </c>
      <c r="C39" s="36"/>
      <c r="D39" s="45"/>
      <c r="E39" s="83"/>
      <c r="F39" s="108">
        <f t="shared" si="10"/>
        <v>3</v>
      </c>
      <c r="G39" s="65">
        <f t="shared" si="0"/>
        <v>0.5</v>
      </c>
      <c r="H39" s="65">
        <f t="shared" si="1"/>
        <v>20</v>
      </c>
      <c r="I39" s="65">
        <f t="shared" si="2"/>
        <v>0</v>
      </c>
      <c r="J39" s="65">
        <f t="shared" si="3"/>
        <v>5</v>
      </c>
      <c r="K39" s="65">
        <f t="shared" si="4"/>
        <v>0</v>
      </c>
      <c r="L39" s="65">
        <f t="shared" si="5"/>
        <v>5</v>
      </c>
      <c r="M39" s="65">
        <f t="shared" si="6"/>
        <v>0</v>
      </c>
      <c r="N39" s="89">
        <f t="shared" si="7"/>
        <v>0</v>
      </c>
    </row>
    <row r="40" spans="1:14" x14ac:dyDescent="0.35">
      <c r="A40" s="199"/>
      <c r="B40" s="12" t="s">
        <v>81</v>
      </c>
      <c r="C40" s="36">
        <v>1</v>
      </c>
      <c r="D40" s="45">
        <v>1</v>
      </c>
      <c r="E40" s="83"/>
      <c r="F40" s="108">
        <f t="shared" si="10"/>
        <v>3</v>
      </c>
      <c r="G40" s="65">
        <f t="shared" si="0"/>
        <v>0.5</v>
      </c>
      <c r="H40" s="65">
        <f t="shared" si="1"/>
        <v>20</v>
      </c>
      <c r="I40" s="65">
        <f t="shared" si="2"/>
        <v>0</v>
      </c>
      <c r="J40" s="65">
        <f t="shared" si="3"/>
        <v>5</v>
      </c>
      <c r="K40" s="65">
        <f t="shared" si="4"/>
        <v>0</v>
      </c>
      <c r="L40" s="65">
        <f t="shared" si="5"/>
        <v>5</v>
      </c>
      <c r="M40" s="65">
        <f t="shared" si="6"/>
        <v>0</v>
      </c>
      <c r="N40" s="89">
        <f t="shared" si="7"/>
        <v>0</v>
      </c>
    </row>
    <row r="41" spans="1:14" x14ac:dyDescent="0.35">
      <c r="A41" s="199"/>
      <c r="B41" s="12" t="s">
        <v>52</v>
      </c>
      <c r="C41" s="36"/>
      <c r="D41" s="45"/>
      <c r="E41" s="83"/>
      <c r="F41" s="108">
        <f t="shared" si="10"/>
        <v>3</v>
      </c>
      <c r="G41" s="65">
        <f t="shared" si="0"/>
        <v>0.5</v>
      </c>
      <c r="H41" s="65">
        <f t="shared" si="1"/>
        <v>20</v>
      </c>
      <c r="I41" s="65">
        <f t="shared" si="2"/>
        <v>0</v>
      </c>
      <c r="J41" s="65">
        <f t="shared" si="3"/>
        <v>5</v>
      </c>
      <c r="K41" s="65">
        <f t="shared" si="4"/>
        <v>0</v>
      </c>
      <c r="L41" s="65">
        <f t="shared" si="5"/>
        <v>5</v>
      </c>
      <c r="M41" s="65">
        <f t="shared" si="6"/>
        <v>0</v>
      </c>
      <c r="N41" s="89">
        <f t="shared" si="7"/>
        <v>0</v>
      </c>
    </row>
    <row r="42" spans="1:14" x14ac:dyDescent="0.35">
      <c r="A42" s="199"/>
      <c r="B42" s="12" t="s">
        <v>50</v>
      </c>
      <c r="C42" s="36"/>
      <c r="D42" s="45"/>
      <c r="E42" s="83"/>
      <c r="F42" s="108">
        <f t="shared" si="10"/>
        <v>3</v>
      </c>
      <c r="G42" s="65">
        <f t="shared" si="0"/>
        <v>0.5</v>
      </c>
      <c r="H42" s="65">
        <f t="shared" si="1"/>
        <v>20</v>
      </c>
      <c r="I42" s="65">
        <f t="shared" si="2"/>
        <v>0</v>
      </c>
      <c r="J42" s="65">
        <f t="shared" si="3"/>
        <v>5</v>
      </c>
      <c r="K42" s="65">
        <f t="shared" si="4"/>
        <v>0</v>
      </c>
      <c r="L42" s="65">
        <f t="shared" si="5"/>
        <v>5</v>
      </c>
      <c r="M42" s="65">
        <f t="shared" si="6"/>
        <v>0</v>
      </c>
      <c r="N42" s="89">
        <f t="shared" si="7"/>
        <v>0</v>
      </c>
    </row>
    <row r="43" spans="1:14" x14ac:dyDescent="0.35">
      <c r="A43" s="199"/>
      <c r="B43" s="12" t="s">
        <v>82</v>
      </c>
      <c r="C43" s="36"/>
      <c r="D43" s="45"/>
      <c r="E43" s="83"/>
      <c r="F43" s="108">
        <f t="shared" si="10"/>
        <v>3</v>
      </c>
      <c r="G43" s="65">
        <f t="shared" si="0"/>
        <v>0.5</v>
      </c>
      <c r="H43" s="65">
        <f t="shared" si="1"/>
        <v>20</v>
      </c>
      <c r="I43" s="65">
        <f t="shared" si="2"/>
        <v>0</v>
      </c>
      <c r="J43" s="65">
        <f t="shared" si="3"/>
        <v>5</v>
      </c>
      <c r="K43" s="65">
        <f t="shared" si="4"/>
        <v>0</v>
      </c>
      <c r="L43" s="65">
        <f t="shared" si="5"/>
        <v>5</v>
      </c>
      <c r="M43" s="65">
        <f t="shared" si="6"/>
        <v>0</v>
      </c>
      <c r="N43" s="89">
        <f t="shared" si="7"/>
        <v>0</v>
      </c>
    </row>
    <row r="44" spans="1:14" x14ac:dyDescent="0.35">
      <c r="A44" s="199"/>
      <c r="B44" s="12" t="s">
        <v>83</v>
      </c>
      <c r="C44" s="36">
        <v>1</v>
      </c>
      <c r="D44" s="45">
        <v>1</v>
      </c>
      <c r="E44" s="83"/>
      <c r="F44" s="108">
        <f t="shared" si="10"/>
        <v>3</v>
      </c>
      <c r="G44" s="65">
        <f t="shared" si="0"/>
        <v>0.5</v>
      </c>
      <c r="H44" s="65">
        <f t="shared" si="1"/>
        <v>20</v>
      </c>
      <c r="I44" s="65">
        <f t="shared" si="2"/>
        <v>0</v>
      </c>
      <c r="J44" s="65">
        <f t="shared" si="3"/>
        <v>5</v>
      </c>
      <c r="K44" s="65">
        <f t="shared" si="4"/>
        <v>0</v>
      </c>
      <c r="L44" s="65">
        <f t="shared" si="5"/>
        <v>5</v>
      </c>
      <c r="M44" s="65">
        <f t="shared" si="6"/>
        <v>0</v>
      </c>
      <c r="N44" s="89">
        <f t="shared" si="7"/>
        <v>0</v>
      </c>
    </row>
    <row r="45" spans="1:14" ht="15" thickBot="1" x14ac:dyDescent="0.4">
      <c r="A45" s="200"/>
      <c r="B45" s="28" t="s">
        <v>84</v>
      </c>
      <c r="C45" s="37"/>
      <c r="D45" s="46"/>
      <c r="E45" s="84"/>
      <c r="F45" s="109">
        <f>F44</f>
        <v>3</v>
      </c>
      <c r="G45" s="75">
        <f t="shared" si="0"/>
        <v>0.5</v>
      </c>
      <c r="H45" s="75">
        <f t="shared" si="1"/>
        <v>20</v>
      </c>
      <c r="I45" s="75">
        <f t="shared" si="2"/>
        <v>0</v>
      </c>
      <c r="J45" s="75">
        <f t="shared" si="3"/>
        <v>5</v>
      </c>
      <c r="K45" s="75">
        <f t="shared" si="4"/>
        <v>0</v>
      </c>
      <c r="L45" s="75">
        <f t="shared" si="5"/>
        <v>5</v>
      </c>
      <c r="M45" s="75">
        <f t="shared" si="6"/>
        <v>0</v>
      </c>
      <c r="N45" s="90">
        <f t="shared" si="7"/>
        <v>0</v>
      </c>
    </row>
    <row r="46" spans="1:14" x14ac:dyDescent="0.35">
      <c r="A46" s="17"/>
      <c r="C46" s="18"/>
    </row>
    <row r="47" spans="1:14" x14ac:dyDescent="0.35">
      <c r="A47" s="15"/>
      <c r="B47" s="30" t="s">
        <v>25</v>
      </c>
      <c r="C47" s="31">
        <f>SUM(C2:C45)</f>
        <v>18</v>
      </c>
      <c r="D47" s="48">
        <f>SUM(D2:D45)</f>
        <v>18</v>
      </c>
      <c r="N47" s="60">
        <f>SUM(N2:N46)</f>
        <v>0</v>
      </c>
    </row>
    <row r="49" spans="1:7" ht="15" thickBot="1" x14ac:dyDescent="0.4">
      <c r="A49" s="13" t="s">
        <v>93</v>
      </c>
      <c r="B49" s="13"/>
      <c r="C49" s="14"/>
    </row>
    <row r="50" spans="1:7" ht="23.5" x14ac:dyDescent="0.55000000000000004">
      <c r="B50" s="173"/>
      <c r="C50" s="174"/>
      <c r="D50" s="174"/>
      <c r="E50" s="174"/>
      <c r="F50" s="174"/>
      <c r="G50" s="175"/>
    </row>
    <row r="51" spans="1:7" x14ac:dyDescent="0.35">
      <c r="B51" s="176"/>
      <c r="G51" s="177"/>
    </row>
    <row r="52" spans="1:7" x14ac:dyDescent="0.35">
      <c r="B52" s="178"/>
      <c r="G52" s="177"/>
    </row>
    <row r="53" spans="1:7" ht="15" thickBot="1" x14ac:dyDescent="0.4">
      <c r="B53" s="179"/>
      <c r="C53" s="180"/>
      <c r="D53" s="180"/>
      <c r="E53" s="180"/>
      <c r="F53" s="180"/>
      <c r="G53" s="181"/>
    </row>
    <row r="54" spans="1:7" x14ac:dyDescent="0.35">
      <c r="A54" s="13"/>
      <c r="B54" s="13"/>
    </row>
    <row r="55" spans="1:7" x14ac:dyDescent="0.35">
      <c r="A55" s="13"/>
      <c r="B55" s="13"/>
    </row>
    <row r="56" spans="1:7" x14ac:dyDescent="0.35">
      <c r="A56" s="13"/>
      <c r="B56" s="13"/>
    </row>
  </sheetData>
  <mergeCells count="12">
    <mergeCell ref="A2:A4"/>
    <mergeCell ref="A5:A7"/>
    <mergeCell ref="A8:A10"/>
    <mergeCell ref="A36:A45"/>
    <mergeCell ref="A14:A16"/>
    <mergeCell ref="A17:A19"/>
    <mergeCell ref="A11:A13"/>
    <mergeCell ref="A20:A22"/>
    <mergeCell ref="A23:A25"/>
    <mergeCell ref="A26:A28"/>
    <mergeCell ref="A29:A31"/>
    <mergeCell ref="A32:A3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C2D06-8356-4814-B596-7EEFC2FC558F}">
  <dimension ref="A1:N56"/>
  <sheetViews>
    <sheetView zoomScale="70" zoomScaleNormal="70" workbookViewId="0">
      <selection activeCell="J2" sqref="J2"/>
    </sheetView>
  </sheetViews>
  <sheetFormatPr defaultRowHeight="14.5" x14ac:dyDescent="0.35"/>
  <cols>
    <col min="1" max="1" width="16.6328125" customWidth="1"/>
    <col min="2" max="2" width="20.54296875" customWidth="1"/>
    <col min="3" max="3" width="20.90625" customWidth="1"/>
    <col min="4" max="4" width="21.453125" customWidth="1"/>
    <col min="7" max="7" width="12.08984375" customWidth="1"/>
    <col min="8" max="8" width="9.36328125" customWidth="1"/>
    <col min="9" max="9" width="11.81640625" bestFit="1" customWidth="1"/>
    <col min="10" max="10" width="10" customWidth="1"/>
    <col min="11" max="11" width="12.36328125" customWidth="1"/>
    <col min="12" max="12" width="10.453125" customWidth="1"/>
    <col min="13" max="13" width="11.08984375" customWidth="1"/>
    <col min="14" max="14" width="13" bestFit="1" customWidth="1"/>
  </cols>
  <sheetData>
    <row r="1" spans="1:14" ht="57.65" customHeight="1" thickBot="1" x14ac:dyDescent="0.4">
      <c r="A1" s="16" t="s">
        <v>88</v>
      </c>
      <c r="B1" s="29" t="s">
        <v>65</v>
      </c>
      <c r="C1" s="43" t="s">
        <v>66</v>
      </c>
      <c r="D1" s="16" t="s">
        <v>96</v>
      </c>
      <c r="E1" s="79" t="s">
        <v>98</v>
      </c>
      <c r="F1" s="79" t="s">
        <v>99</v>
      </c>
      <c r="G1" s="79" t="s">
        <v>103</v>
      </c>
      <c r="H1" s="80" t="s">
        <v>100</v>
      </c>
      <c r="I1" s="80" t="s">
        <v>104</v>
      </c>
      <c r="J1" s="80" t="s">
        <v>101</v>
      </c>
      <c r="K1" s="80" t="s">
        <v>104</v>
      </c>
      <c r="L1" s="80" t="s">
        <v>102</v>
      </c>
      <c r="M1" s="80" t="s">
        <v>104</v>
      </c>
      <c r="N1" s="81" t="s">
        <v>25</v>
      </c>
    </row>
    <row r="2" spans="1:14" ht="14" customHeight="1" x14ac:dyDescent="0.35">
      <c r="A2" s="195" t="s">
        <v>86</v>
      </c>
      <c r="B2" s="22" t="s">
        <v>67</v>
      </c>
      <c r="C2" s="35">
        <v>1</v>
      </c>
      <c r="D2" s="44">
        <v>1</v>
      </c>
      <c r="E2" s="82"/>
      <c r="F2" s="107">
        <f>'Component Service Cost'!C6</f>
        <v>13</v>
      </c>
      <c r="G2" s="130">
        <f>F2/6</f>
        <v>2.1666666666666665</v>
      </c>
      <c r="H2" s="130">
        <f>G2*40</f>
        <v>86.666666666666657</v>
      </c>
      <c r="I2" s="130">
        <f>E2*H2</f>
        <v>0</v>
      </c>
      <c r="J2" s="130">
        <f>G2*10</f>
        <v>21.666666666666664</v>
      </c>
      <c r="K2" s="130">
        <f>(E2*1.5)*J2</f>
        <v>0</v>
      </c>
      <c r="L2" s="130">
        <f>G2*10</f>
        <v>21.666666666666664</v>
      </c>
      <c r="M2" s="130">
        <f>(E2*2)*L2</f>
        <v>0</v>
      </c>
      <c r="N2" s="131">
        <f>(I2+K2+M2)*D2</f>
        <v>0</v>
      </c>
    </row>
    <row r="3" spans="1:14" ht="15.65" customHeight="1" x14ac:dyDescent="0.35">
      <c r="A3" s="196"/>
      <c r="B3" s="23" t="s">
        <v>68</v>
      </c>
      <c r="C3" s="36">
        <v>2</v>
      </c>
      <c r="D3" s="45">
        <v>2</v>
      </c>
      <c r="E3" s="83"/>
      <c r="F3" s="108">
        <f>F2</f>
        <v>13</v>
      </c>
      <c r="G3" s="132">
        <f>F3/6</f>
        <v>2.1666666666666665</v>
      </c>
      <c r="H3" s="132">
        <f>G3*40</f>
        <v>86.666666666666657</v>
      </c>
      <c r="I3" s="132">
        <f>E3*H3</f>
        <v>0</v>
      </c>
      <c r="J3" s="132">
        <f>G3*10</f>
        <v>21.666666666666664</v>
      </c>
      <c r="K3" s="132">
        <f>(E3*1.5)*J3</f>
        <v>0</v>
      </c>
      <c r="L3" s="132">
        <f>G3*10</f>
        <v>21.666666666666664</v>
      </c>
      <c r="M3" s="132">
        <f>(E3*2)*L3</f>
        <v>0</v>
      </c>
      <c r="N3" s="133">
        <f>(I3+K3+M3)*D3</f>
        <v>0</v>
      </c>
    </row>
    <row r="4" spans="1:14" ht="14.75" customHeight="1" thickBot="1" x14ac:dyDescent="0.4">
      <c r="A4" s="197"/>
      <c r="B4" s="21" t="s">
        <v>53</v>
      </c>
      <c r="C4" s="37">
        <v>2</v>
      </c>
      <c r="D4" s="46">
        <v>2</v>
      </c>
      <c r="E4" s="84"/>
      <c r="F4" s="108">
        <f>F3</f>
        <v>13</v>
      </c>
      <c r="G4" s="134">
        <f t="shared" ref="G4:G45" si="0">F4/6</f>
        <v>2.1666666666666665</v>
      </c>
      <c r="H4" s="134">
        <f t="shared" ref="H4:H45" si="1">G4*40</f>
        <v>86.666666666666657</v>
      </c>
      <c r="I4" s="134">
        <f t="shared" ref="I4:I45" si="2">E4*H4</f>
        <v>0</v>
      </c>
      <c r="J4" s="134">
        <f t="shared" ref="J4:J45" si="3">G4*10</f>
        <v>21.666666666666664</v>
      </c>
      <c r="K4" s="134">
        <f t="shared" ref="K4:K45" si="4">(E4*1.5)*J4</f>
        <v>0</v>
      </c>
      <c r="L4" s="134">
        <f t="shared" ref="L4:L45" si="5">G4*10</f>
        <v>21.666666666666664</v>
      </c>
      <c r="M4" s="134">
        <f t="shared" ref="M4:M45" si="6">(E4*2)*L4</f>
        <v>0</v>
      </c>
      <c r="N4" s="135">
        <f t="shared" ref="N4:N45" si="7">(I4+K4+M4)*D4</f>
        <v>0</v>
      </c>
    </row>
    <row r="5" spans="1:14" x14ac:dyDescent="0.35">
      <c r="A5" s="207" t="s">
        <v>69</v>
      </c>
      <c r="B5" s="22" t="s">
        <v>67</v>
      </c>
      <c r="C5" s="35">
        <v>1</v>
      </c>
      <c r="D5" s="44">
        <v>1</v>
      </c>
      <c r="E5" s="82"/>
      <c r="F5" s="113">
        <f>F2</f>
        <v>13</v>
      </c>
      <c r="G5" s="130">
        <f t="shared" si="0"/>
        <v>2.1666666666666665</v>
      </c>
      <c r="H5" s="130">
        <f t="shared" si="1"/>
        <v>86.666666666666657</v>
      </c>
      <c r="I5" s="130">
        <f t="shared" si="2"/>
        <v>0</v>
      </c>
      <c r="J5" s="130">
        <f t="shared" si="3"/>
        <v>21.666666666666664</v>
      </c>
      <c r="K5" s="130">
        <f t="shared" si="4"/>
        <v>0</v>
      </c>
      <c r="L5" s="130">
        <f t="shared" si="5"/>
        <v>21.666666666666664</v>
      </c>
      <c r="M5" s="130">
        <f t="shared" si="6"/>
        <v>0</v>
      </c>
      <c r="N5" s="131">
        <f t="shared" si="7"/>
        <v>0</v>
      </c>
    </row>
    <row r="6" spans="1:14" x14ac:dyDescent="0.35">
      <c r="A6" s="196"/>
      <c r="B6" s="23" t="s">
        <v>68</v>
      </c>
      <c r="C6" s="36">
        <v>2</v>
      </c>
      <c r="D6" s="45">
        <v>2</v>
      </c>
      <c r="E6" s="83"/>
      <c r="F6" s="114">
        <f t="shared" ref="F6:F7" si="8">F3</f>
        <v>13</v>
      </c>
      <c r="G6" s="132">
        <f t="shared" si="0"/>
        <v>2.1666666666666665</v>
      </c>
      <c r="H6" s="132">
        <f t="shared" si="1"/>
        <v>86.666666666666657</v>
      </c>
      <c r="I6" s="132">
        <f t="shared" si="2"/>
        <v>0</v>
      </c>
      <c r="J6" s="132">
        <f t="shared" si="3"/>
        <v>21.666666666666664</v>
      </c>
      <c r="K6" s="132">
        <f t="shared" si="4"/>
        <v>0</v>
      </c>
      <c r="L6" s="132">
        <f t="shared" si="5"/>
        <v>21.666666666666664</v>
      </c>
      <c r="M6" s="132">
        <f t="shared" si="6"/>
        <v>0</v>
      </c>
      <c r="N6" s="133">
        <f t="shared" si="7"/>
        <v>0</v>
      </c>
    </row>
    <row r="7" spans="1:14" ht="15" thickBot="1" x14ac:dyDescent="0.4">
      <c r="A7" s="197"/>
      <c r="B7" s="21" t="s">
        <v>53</v>
      </c>
      <c r="C7" s="37">
        <v>2</v>
      </c>
      <c r="D7" s="46">
        <v>2</v>
      </c>
      <c r="E7" s="84"/>
      <c r="F7" s="110">
        <f t="shared" si="8"/>
        <v>13</v>
      </c>
      <c r="G7" s="134">
        <f t="shared" si="0"/>
        <v>2.1666666666666665</v>
      </c>
      <c r="H7" s="134">
        <f t="shared" si="1"/>
        <v>86.666666666666657</v>
      </c>
      <c r="I7" s="134">
        <f t="shared" si="2"/>
        <v>0</v>
      </c>
      <c r="J7" s="134">
        <f t="shared" si="3"/>
        <v>21.666666666666664</v>
      </c>
      <c r="K7" s="134">
        <f t="shared" si="4"/>
        <v>0</v>
      </c>
      <c r="L7" s="134">
        <f t="shared" si="5"/>
        <v>21.666666666666664</v>
      </c>
      <c r="M7" s="134">
        <f t="shared" si="6"/>
        <v>0</v>
      </c>
      <c r="N7" s="135">
        <f t="shared" si="7"/>
        <v>0</v>
      </c>
    </row>
    <row r="8" spans="1:14" x14ac:dyDescent="0.35">
      <c r="A8" s="207" t="s">
        <v>85</v>
      </c>
      <c r="B8" s="22" t="s">
        <v>67</v>
      </c>
      <c r="C8" s="35">
        <v>1</v>
      </c>
      <c r="D8" s="44">
        <v>1</v>
      </c>
      <c r="E8" s="82"/>
      <c r="F8" s="107">
        <f>F5</f>
        <v>13</v>
      </c>
      <c r="G8" s="130">
        <f t="shared" si="0"/>
        <v>2.1666666666666665</v>
      </c>
      <c r="H8" s="130">
        <f t="shared" si="1"/>
        <v>86.666666666666657</v>
      </c>
      <c r="I8" s="130">
        <f t="shared" si="2"/>
        <v>0</v>
      </c>
      <c r="J8" s="130">
        <f t="shared" si="3"/>
        <v>21.666666666666664</v>
      </c>
      <c r="K8" s="130">
        <f t="shared" si="4"/>
        <v>0</v>
      </c>
      <c r="L8" s="130">
        <f t="shared" si="5"/>
        <v>21.666666666666664</v>
      </c>
      <c r="M8" s="130">
        <f t="shared" si="6"/>
        <v>0</v>
      </c>
      <c r="N8" s="131">
        <f t="shared" si="7"/>
        <v>0</v>
      </c>
    </row>
    <row r="9" spans="1:14" x14ac:dyDescent="0.35">
      <c r="A9" s="196"/>
      <c r="B9" s="23" t="s">
        <v>68</v>
      </c>
      <c r="C9" s="36">
        <v>3</v>
      </c>
      <c r="D9" s="45">
        <v>3</v>
      </c>
      <c r="E9" s="83"/>
      <c r="F9" s="108">
        <f>F6</f>
        <v>13</v>
      </c>
      <c r="G9" s="132">
        <f t="shared" si="0"/>
        <v>2.1666666666666665</v>
      </c>
      <c r="H9" s="132">
        <f t="shared" si="1"/>
        <v>86.666666666666657</v>
      </c>
      <c r="I9" s="132">
        <f t="shared" si="2"/>
        <v>0</v>
      </c>
      <c r="J9" s="132">
        <f t="shared" si="3"/>
        <v>21.666666666666664</v>
      </c>
      <c r="K9" s="132">
        <f t="shared" si="4"/>
        <v>0</v>
      </c>
      <c r="L9" s="132">
        <f t="shared" si="5"/>
        <v>21.666666666666664</v>
      </c>
      <c r="M9" s="132">
        <f t="shared" si="6"/>
        <v>0</v>
      </c>
      <c r="N9" s="133">
        <f t="shared" si="7"/>
        <v>0</v>
      </c>
    </row>
    <row r="10" spans="1:14" ht="15" thickBot="1" x14ac:dyDescent="0.4">
      <c r="A10" s="197"/>
      <c r="B10" s="21" t="s">
        <v>53</v>
      </c>
      <c r="C10" s="37">
        <v>2</v>
      </c>
      <c r="D10" s="46">
        <v>2</v>
      </c>
      <c r="E10" s="84"/>
      <c r="F10" s="109">
        <f>F7</f>
        <v>13</v>
      </c>
      <c r="G10" s="134">
        <f t="shared" si="0"/>
        <v>2.1666666666666665</v>
      </c>
      <c r="H10" s="134">
        <f t="shared" si="1"/>
        <v>86.666666666666657</v>
      </c>
      <c r="I10" s="134">
        <f t="shared" si="2"/>
        <v>0</v>
      </c>
      <c r="J10" s="134">
        <f t="shared" si="3"/>
        <v>21.666666666666664</v>
      </c>
      <c r="K10" s="134">
        <f t="shared" si="4"/>
        <v>0</v>
      </c>
      <c r="L10" s="134">
        <f t="shared" si="5"/>
        <v>21.666666666666664</v>
      </c>
      <c r="M10" s="134">
        <f t="shared" si="6"/>
        <v>0</v>
      </c>
      <c r="N10" s="135">
        <f t="shared" si="7"/>
        <v>0</v>
      </c>
    </row>
    <row r="11" spans="1:14" x14ac:dyDescent="0.35">
      <c r="A11" s="195" t="s">
        <v>75</v>
      </c>
      <c r="B11" s="22" t="s">
        <v>67</v>
      </c>
      <c r="C11" s="35">
        <v>1</v>
      </c>
      <c r="D11" s="44">
        <v>1</v>
      </c>
      <c r="E11" s="82"/>
      <c r="F11" s="111">
        <f t="shared" ref="F11:F30" si="9">F8</f>
        <v>13</v>
      </c>
      <c r="G11" s="130">
        <f t="shared" si="0"/>
        <v>2.1666666666666665</v>
      </c>
      <c r="H11" s="130">
        <f t="shared" si="1"/>
        <v>86.666666666666657</v>
      </c>
      <c r="I11" s="130">
        <f t="shared" si="2"/>
        <v>0</v>
      </c>
      <c r="J11" s="130">
        <f t="shared" si="3"/>
        <v>21.666666666666664</v>
      </c>
      <c r="K11" s="130">
        <f t="shared" si="4"/>
        <v>0</v>
      </c>
      <c r="L11" s="130">
        <f t="shared" si="5"/>
        <v>21.666666666666664</v>
      </c>
      <c r="M11" s="130">
        <f t="shared" si="6"/>
        <v>0</v>
      </c>
      <c r="N11" s="131">
        <f t="shared" si="7"/>
        <v>0</v>
      </c>
    </row>
    <row r="12" spans="1:14" x14ac:dyDescent="0.35">
      <c r="A12" s="196"/>
      <c r="B12" s="23" t="s">
        <v>68</v>
      </c>
      <c r="C12" s="36">
        <v>2</v>
      </c>
      <c r="D12" s="45">
        <v>2</v>
      </c>
      <c r="E12" s="83"/>
      <c r="F12" s="114">
        <f t="shared" si="9"/>
        <v>13</v>
      </c>
      <c r="G12" s="132">
        <f t="shared" si="0"/>
        <v>2.1666666666666665</v>
      </c>
      <c r="H12" s="132">
        <f t="shared" si="1"/>
        <v>86.666666666666657</v>
      </c>
      <c r="I12" s="132">
        <f t="shared" si="2"/>
        <v>0</v>
      </c>
      <c r="J12" s="132">
        <f t="shared" si="3"/>
        <v>21.666666666666664</v>
      </c>
      <c r="K12" s="132">
        <f t="shared" si="4"/>
        <v>0</v>
      </c>
      <c r="L12" s="132">
        <f t="shared" si="5"/>
        <v>21.666666666666664</v>
      </c>
      <c r="M12" s="132">
        <f t="shared" si="6"/>
        <v>0</v>
      </c>
      <c r="N12" s="133">
        <f t="shared" si="7"/>
        <v>0</v>
      </c>
    </row>
    <row r="13" spans="1:14" ht="15" thickBot="1" x14ac:dyDescent="0.4">
      <c r="A13" s="197"/>
      <c r="B13" s="21" t="s">
        <v>53</v>
      </c>
      <c r="C13" s="37">
        <v>1</v>
      </c>
      <c r="D13" s="46">
        <v>1</v>
      </c>
      <c r="E13" s="84"/>
      <c r="F13" s="115">
        <f t="shared" si="9"/>
        <v>13</v>
      </c>
      <c r="G13" s="134">
        <f t="shared" si="0"/>
        <v>2.1666666666666665</v>
      </c>
      <c r="H13" s="134">
        <f t="shared" si="1"/>
        <v>86.666666666666657</v>
      </c>
      <c r="I13" s="134">
        <f t="shared" si="2"/>
        <v>0</v>
      </c>
      <c r="J13" s="134">
        <f t="shared" si="3"/>
        <v>21.666666666666664</v>
      </c>
      <c r="K13" s="134">
        <f t="shared" si="4"/>
        <v>0</v>
      </c>
      <c r="L13" s="134">
        <f t="shared" si="5"/>
        <v>21.666666666666664</v>
      </c>
      <c r="M13" s="134">
        <f t="shared" si="6"/>
        <v>0</v>
      </c>
      <c r="N13" s="135">
        <f t="shared" si="7"/>
        <v>0</v>
      </c>
    </row>
    <row r="14" spans="1:14" x14ac:dyDescent="0.35">
      <c r="A14" s="195" t="s">
        <v>74</v>
      </c>
      <c r="B14" s="22" t="s">
        <v>67</v>
      </c>
      <c r="C14" s="121"/>
      <c r="D14" s="44"/>
      <c r="E14" s="82"/>
      <c r="F14" s="111">
        <f t="shared" si="9"/>
        <v>13</v>
      </c>
      <c r="G14" s="130">
        <f t="shared" si="0"/>
        <v>2.1666666666666665</v>
      </c>
      <c r="H14" s="130">
        <f t="shared" si="1"/>
        <v>86.666666666666657</v>
      </c>
      <c r="I14" s="130">
        <f t="shared" si="2"/>
        <v>0</v>
      </c>
      <c r="J14" s="130">
        <f t="shared" si="3"/>
        <v>21.666666666666664</v>
      </c>
      <c r="K14" s="130">
        <f t="shared" si="4"/>
        <v>0</v>
      </c>
      <c r="L14" s="130">
        <f t="shared" si="5"/>
        <v>21.666666666666664</v>
      </c>
      <c r="M14" s="130">
        <f t="shared" si="6"/>
        <v>0</v>
      </c>
      <c r="N14" s="131">
        <f t="shared" si="7"/>
        <v>0</v>
      </c>
    </row>
    <row r="15" spans="1:14" x14ac:dyDescent="0.35">
      <c r="A15" s="196"/>
      <c r="B15" s="23" t="s">
        <v>68</v>
      </c>
      <c r="C15" s="120"/>
      <c r="D15" s="45"/>
      <c r="E15" s="83"/>
      <c r="F15" s="114">
        <f t="shared" si="9"/>
        <v>13</v>
      </c>
      <c r="G15" s="132">
        <f t="shared" si="0"/>
        <v>2.1666666666666665</v>
      </c>
      <c r="H15" s="132">
        <f t="shared" si="1"/>
        <v>86.666666666666657</v>
      </c>
      <c r="I15" s="132">
        <f t="shared" si="2"/>
        <v>0</v>
      </c>
      <c r="J15" s="132">
        <f t="shared" si="3"/>
        <v>21.666666666666664</v>
      </c>
      <c r="K15" s="132">
        <f t="shared" si="4"/>
        <v>0</v>
      </c>
      <c r="L15" s="132">
        <f t="shared" si="5"/>
        <v>21.666666666666664</v>
      </c>
      <c r="M15" s="132">
        <f t="shared" si="6"/>
        <v>0</v>
      </c>
      <c r="N15" s="133">
        <f t="shared" si="7"/>
        <v>0</v>
      </c>
    </row>
    <row r="16" spans="1:14" ht="15" thickBot="1" x14ac:dyDescent="0.4">
      <c r="A16" s="197"/>
      <c r="B16" s="21" t="s">
        <v>53</v>
      </c>
      <c r="C16" s="122"/>
      <c r="D16" s="46"/>
      <c r="E16" s="84"/>
      <c r="F16" s="115">
        <f t="shared" si="9"/>
        <v>13</v>
      </c>
      <c r="G16" s="134">
        <f t="shared" si="0"/>
        <v>2.1666666666666665</v>
      </c>
      <c r="H16" s="134">
        <f t="shared" si="1"/>
        <v>86.666666666666657</v>
      </c>
      <c r="I16" s="134">
        <f t="shared" si="2"/>
        <v>0</v>
      </c>
      <c r="J16" s="134">
        <f t="shared" si="3"/>
        <v>21.666666666666664</v>
      </c>
      <c r="K16" s="134">
        <f t="shared" si="4"/>
        <v>0</v>
      </c>
      <c r="L16" s="134">
        <f t="shared" si="5"/>
        <v>21.666666666666664</v>
      </c>
      <c r="M16" s="134">
        <f t="shared" si="6"/>
        <v>0</v>
      </c>
      <c r="N16" s="135">
        <f t="shared" si="7"/>
        <v>0</v>
      </c>
    </row>
    <row r="17" spans="1:14" x14ac:dyDescent="0.35">
      <c r="A17" s="195" t="s">
        <v>72</v>
      </c>
      <c r="B17" s="22" t="s">
        <v>67</v>
      </c>
      <c r="C17" s="121"/>
      <c r="D17" s="44"/>
      <c r="E17" s="82"/>
      <c r="F17" s="111">
        <f t="shared" si="9"/>
        <v>13</v>
      </c>
      <c r="G17" s="130">
        <f t="shared" si="0"/>
        <v>2.1666666666666665</v>
      </c>
      <c r="H17" s="130">
        <f t="shared" si="1"/>
        <v>86.666666666666657</v>
      </c>
      <c r="I17" s="130">
        <f t="shared" si="2"/>
        <v>0</v>
      </c>
      <c r="J17" s="130">
        <f t="shared" si="3"/>
        <v>21.666666666666664</v>
      </c>
      <c r="K17" s="130">
        <f t="shared" si="4"/>
        <v>0</v>
      </c>
      <c r="L17" s="130">
        <f t="shared" si="5"/>
        <v>21.666666666666664</v>
      </c>
      <c r="M17" s="130">
        <f t="shared" si="6"/>
        <v>0</v>
      </c>
      <c r="N17" s="131">
        <f t="shared" si="7"/>
        <v>0</v>
      </c>
    </row>
    <row r="18" spans="1:14" x14ac:dyDescent="0.35">
      <c r="A18" s="196"/>
      <c r="B18" s="23" t="s">
        <v>68</v>
      </c>
      <c r="C18" s="120"/>
      <c r="D18" s="45"/>
      <c r="E18" s="83"/>
      <c r="F18" s="114">
        <f t="shared" si="9"/>
        <v>13</v>
      </c>
      <c r="G18" s="132">
        <f t="shared" si="0"/>
        <v>2.1666666666666665</v>
      </c>
      <c r="H18" s="132">
        <f t="shared" si="1"/>
        <v>86.666666666666657</v>
      </c>
      <c r="I18" s="132">
        <f t="shared" si="2"/>
        <v>0</v>
      </c>
      <c r="J18" s="132">
        <f t="shared" si="3"/>
        <v>21.666666666666664</v>
      </c>
      <c r="K18" s="132">
        <f t="shared" si="4"/>
        <v>0</v>
      </c>
      <c r="L18" s="132">
        <f t="shared" si="5"/>
        <v>21.666666666666664</v>
      </c>
      <c r="M18" s="132">
        <f t="shared" si="6"/>
        <v>0</v>
      </c>
      <c r="N18" s="133">
        <f t="shared" si="7"/>
        <v>0</v>
      </c>
    </row>
    <row r="19" spans="1:14" ht="15" thickBot="1" x14ac:dyDescent="0.4">
      <c r="A19" s="197"/>
      <c r="B19" s="21" t="s">
        <v>53</v>
      </c>
      <c r="C19" s="122"/>
      <c r="D19" s="46"/>
      <c r="E19" s="84"/>
      <c r="F19" s="115">
        <f t="shared" si="9"/>
        <v>13</v>
      </c>
      <c r="G19" s="134">
        <f t="shared" si="0"/>
        <v>2.1666666666666665</v>
      </c>
      <c r="H19" s="134">
        <f t="shared" si="1"/>
        <v>86.666666666666657</v>
      </c>
      <c r="I19" s="134">
        <f t="shared" si="2"/>
        <v>0</v>
      </c>
      <c r="J19" s="134">
        <f t="shared" si="3"/>
        <v>21.666666666666664</v>
      </c>
      <c r="K19" s="134">
        <f t="shared" si="4"/>
        <v>0</v>
      </c>
      <c r="L19" s="134">
        <f t="shared" si="5"/>
        <v>21.666666666666664</v>
      </c>
      <c r="M19" s="134">
        <f t="shared" si="6"/>
        <v>0</v>
      </c>
      <c r="N19" s="135">
        <f t="shared" si="7"/>
        <v>0</v>
      </c>
    </row>
    <row r="20" spans="1:14" x14ac:dyDescent="0.35">
      <c r="A20" s="204" t="s">
        <v>73</v>
      </c>
      <c r="B20" s="22" t="s">
        <v>67</v>
      </c>
      <c r="C20" s="35">
        <v>1</v>
      </c>
      <c r="D20" s="44">
        <v>1</v>
      </c>
      <c r="E20" s="82"/>
      <c r="F20" s="111">
        <v>8</v>
      </c>
      <c r="G20" s="130">
        <f t="shared" si="0"/>
        <v>1.3333333333333333</v>
      </c>
      <c r="H20" s="130">
        <f t="shared" si="1"/>
        <v>53.333333333333329</v>
      </c>
      <c r="I20" s="130">
        <f t="shared" si="2"/>
        <v>0</v>
      </c>
      <c r="J20" s="130">
        <f t="shared" si="3"/>
        <v>13.333333333333332</v>
      </c>
      <c r="K20" s="130">
        <f t="shared" si="4"/>
        <v>0</v>
      </c>
      <c r="L20" s="130">
        <f t="shared" si="5"/>
        <v>13.333333333333332</v>
      </c>
      <c r="M20" s="130">
        <f t="shared" si="6"/>
        <v>0</v>
      </c>
      <c r="N20" s="131">
        <f t="shared" si="7"/>
        <v>0</v>
      </c>
    </row>
    <row r="21" spans="1:14" x14ac:dyDescent="0.35">
      <c r="A21" s="205"/>
      <c r="B21" s="23" t="s">
        <v>68</v>
      </c>
      <c r="C21" s="36">
        <v>1</v>
      </c>
      <c r="D21" s="45">
        <v>1</v>
      </c>
      <c r="E21" s="83"/>
      <c r="F21" s="114">
        <v>8</v>
      </c>
      <c r="G21" s="132">
        <f t="shared" si="0"/>
        <v>1.3333333333333333</v>
      </c>
      <c r="H21" s="132">
        <f t="shared" si="1"/>
        <v>53.333333333333329</v>
      </c>
      <c r="I21" s="132">
        <f t="shared" si="2"/>
        <v>0</v>
      </c>
      <c r="J21" s="132">
        <f t="shared" si="3"/>
        <v>13.333333333333332</v>
      </c>
      <c r="K21" s="132">
        <f t="shared" si="4"/>
        <v>0</v>
      </c>
      <c r="L21" s="132">
        <f t="shared" si="5"/>
        <v>13.333333333333332</v>
      </c>
      <c r="M21" s="132">
        <f t="shared" si="6"/>
        <v>0</v>
      </c>
      <c r="N21" s="133">
        <f t="shared" si="7"/>
        <v>0</v>
      </c>
    </row>
    <row r="22" spans="1:14" ht="15" thickBot="1" x14ac:dyDescent="0.4">
      <c r="A22" s="206"/>
      <c r="B22" s="21" t="s">
        <v>53</v>
      </c>
      <c r="C22" s="37">
        <v>1</v>
      </c>
      <c r="D22" s="46">
        <v>1</v>
      </c>
      <c r="E22" s="84"/>
      <c r="F22" s="115">
        <v>8</v>
      </c>
      <c r="G22" s="134">
        <f t="shared" si="0"/>
        <v>1.3333333333333333</v>
      </c>
      <c r="H22" s="134">
        <f t="shared" si="1"/>
        <v>53.333333333333329</v>
      </c>
      <c r="I22" s="134">
        <f t="shared" si="2"/>
        <v>0</v>
      </c>
      <c r="J22" s="134">
        <f t="shared" si="3"/>
        <v>13.333333333333332</v>
      </c>
      <c r="K22" s="134">
        <f t="shared" si="4"/>
        <v>0</v>
      </c>
      <c r="L22" s="134">
        <f t="shared" si="5"/>
        <v>13.333333333333332</v>
      </c>
      <c r="M22" s="134">
        <f t="shared" si="6"/>
        <v>0</v>
      </c>
      <c r="N22" s="135">
        <f t="shared" si="7"/>
        <v>0</v>
      </c>
    </row>
    <row r="23" spans="1:14" x14ac:dyDescent="0.35">
      <c r="A23" s="204" t="s">
        <v>70</v>
      </c>
      <c r="B23" s="22" t="s">
        <v>71</v>
      </c>
      <c r="C23" s="35">
        <v>1</v>
      </c>
      <c r="D23" s="44">
        <v>1</v>
      </c>
      <c r="E23" s="85"/>
      <c r="F23" s="111">
        <f t="shared" si="9"/>
        <v>8</v>
      </c>
      <c r="G23" s="136">
        <f t="shared" si="0"/>
        <v>1.3333333333333333</v>
      </c>
      <c r="H23" s="136">
        <f t="shared" si="1"/>
        <v>53.333333333333329</v>
      </c>
      <c r="I23" s="136">
        <f t="shared" si="2"/>
        <v>0</v>
      </c>
      <c r="J23" s="136">
        <f t="shared" si="3"/>
        <v>13.333333333333332</v>
      </c>
      <c r="K23" s="136">
        <f t="shared" si="4"/>
        <v>0</v>
      </c>
      <c r="L23" s="136">
        <f t="shared" si="5"/>
        <v>13.333333333333332</v>
      </c>
      <c r="M23" s="136">
        <f t="shared" si="6"/>
        <v>0</v>
      </c>
      <c r="N23" s="136">
        <f t="shared" si="7"/>
        <v>0</v>
      </c>
    </row>
    <row r="24" spans="1:14" x14ac:dyDescent="0.35">
      <c r="A24" s="205"/>
      <c r="B24" s="119"/>
      <c r="C24" s="120"/>
      <c r="D24" s="45"/>
      <c r="E24" s="83"/>
      <c r="F24" s="114">
        <f t="shared" si="9"/>
        <v>8</v>
      </c>
      <c r="G24" s="132">
        <f t="shared" si="0"/>
        <v>1.3333333333333333</v>
      </c>
      <c r="H24" s="132">
        <f t="shared" si="1"/>
        <v>53.333333333333329</v>
      </c>
      <c r="I24" s="132">
        <f t="shared" si="2"/>
        <v>0</v>
      </c>
      <c r="J24" s="132">
        <f t="shared" si="3"/>
        <v>13.333333333333332</v>
      </c>
      <c r="K24" s="132">
        <f t="shared" si="4"/>
        <v>0</v>
      </c>
      <c r="L24" s="132">
        <f t="shared" si="5"/>
        <v>13.333333333333332</v>
      </c>
      <c r="M24" s="132">
        <f t="shared" si="6"/>
        <v>0</v>
      </c>
      <c r="N24" s="132">
        <f t="shared" si="7"/>
        <v>0</v>
      </c>
    </row>
    <row r="25" spans="1:14" ht="15" thickBot="1" x14ac:dyDescent="0.4">
      <c r="A25" s="206"/>
      <c r="B25" s="21" t="s">
        <v>53</v>
      </c>
      <c r="C25" s="37">
        <v>1</v>
      </c>
      <c r="D25" s="46">
        <v>1</v>
      </c>
      <c r="E25" s="86"/>
      <c r="F25" s="115">
        <f t="shared" si="9"/>
        <v>8</v>
      </c>
      <c r="G25" s="137">
        <f t="shared" si="0"/>
        <v>1.3333333333333333</v>
      </c>
      <c r="H25" s="137">
        <f t="shared" si="1"/>
        <v>53.333333333333329</v>
      </c>
      <c r="I25" s="137">
        <f t="shared" si="2"/>
        <v>0</v>
      </c>
      <c r="J25" s="137">
        <f t="shared" si="3"/>
        <v>13.333333333333332</v>
      </c>
      <c r="K25" s="137">
        <f t="shared" si="4"/>
        <v>0</v>
      </c>
      <c r="L25" s="137">
        <f t="shared" si="5"/>
        <v>13.333333333333332</v>
      </c>
      <c r="M25" s="137">
        <f t="shared" si="6"/>
        <v>0</v>
      </c>
      <c r="N25" s="137">
        <f t="shared" si="7"/>
        <v>0</v>
      </c>
    </row>
    <row r="26" spans="1:14" x14ac:dyDescent="0.35">
      <c r="A26" s="195" t="s">
        <v>87</v>
      </c>
      <c r="B26" s="22" t="s">
        <v>67</v>
      </c>
      <c r="C26" s="35"/>
      <c r="D26" s="44"/>
      <c r="E26" s="82"/>
      <c r="F26" s="111">
        <f t="shared" si="9"/>
        <v>8</v>
      </c>
      <c r="G26" s="130">
        <f t="shared" si="0"/>
        <v>1.3333333333333333</v>
      </c>
      <c r="H26" s="130">
        <f t="shared" si="1"/>
        <v>53.333333333333329</v>
      </c>
      <c r="I26" s="130">
        <f t="shared" si="2"/>
        <v>0</v>
      </c>
      <c r="J26" s="130">
        <f t="shared" si="3"/>
        <v>13.333333333333332</v>
      </c>
      <c r="K26" s="130">
        <f t="shared" si="4"/>
        <v>0</v>
      </c>
      <c r="L26" s="130">
        <f t="shared" si="5"/>
        <v>13.333333333333332</v>
      </c>
      <c r="M26" s="130">
        <f t="shared" si="6"/>
        <v>0</v>
      </c>
      <c r="N26" s="131">
        <f t="shared" si="7"/>
        <v>0</v>
      </c>
    </row>
    <row r="27" spans="1:14" x14ac:dyDescent="0.35">
      <c r="A27" s="196"/>
      <c r="B27" s="23" t="s">
        <v>68</v>
      </c>
      <c r="C27" s="36"/>
      <c r="D27" s="45"/>
      <c r="E27" s="83"/>
      <c r="F27" s="114">
        <f t="shared" si="9"/>
        <v>8</v>
      </c>
      <c r="G27" s="132">
        <f t="shared" si="0"/>
        <v>1.3333333333333333</v>
      </c>
      <c r="H27" s="132">
        <f t="shared" si="1"/>
        <v>53.333333333333329</v>
      </c>
      <c r="I27" s="132">
        <f t="shared" si="2"/>
        <v>0</v>
      </c>
      <c r="J27" s="132">
        <f t="shared" si="3"/>
        <v>13.333333333333332</v>
      </c>
      <c r="K27" s="132">
        <f t="shared" si="4"/>
        <v>0</v>
      </c>
      <c r="L27" s="132">
        <f t="shared" si="5"/>
        <v>13.333333333333332</v>
      </c>
      <c r="M27" s="132">
        <f t="shared" si="6"/>
        <v>0</v>
      </c>
      <c r="N27" s="133">
        <f t="shared" si="7"/>
        <v>0</v>
      </c>
    </row>
    <row r="28" spans="1:14" ht="15" thickBot="1" x14ac:dyDescent="0.4">
      <c r="A28" s="208"/>
      <c r="B28" s="21" t="s">
        <v>53</v>
      </c>
      <c r="C28" s="37"/>
      <c r="D28" s="47"/>
      <c r="E28" s="84"/>
      <c r="F28" s="115">
        <f t="shared" si="9"/>
        <v>8</v>
      </c>
      <c r="G28" s="134">
        <f t="shared" si="0"/>
        <v>1.3333333333333333</v>
      </c>
      <c r="H28" s="134">
        <f t="shared" si="1"/>
        <v>53.333333333333329</v>
      </c>
      <c r="I28" s="134">
        <f t="shared" si="2"/>
        <v>0</v>
      </c>
      <c r="J28" s="134">
        <f t="shared" si="3"/>
        <v>13.333333333333332</v>
      </c>
      <c r="K28" s="134">
        <f t="shared" si="4"/>
        <v>0</v>
      </c>
      <c r="L28" s="134">
        <f t="shared" si="5"/>
        <v>13.333333333333332</v>
      </c>
      <c r="M28" s="134">
        <f t="shared" si="6"/>
        <v>0</v>
      </c>
      <c r="N28" s="135">
        <f t="shared" si="7"/>
        <v>0</v>
      </c>
    </row>
    <row r="29" spans="1:14" x14ac:dyDescent="0.35">
      <c r="A29" s="195" t="s">
        <v>74</v>
      </c>
      <c r="B29" s="19" t="s">
        <v>67</v>
      </c>
      <c r="C29" s="35"/>
      <c r="D29" s="44"/>
      <c r="E29" s="82"/>
      <c r="F29" s="111">
        <f t="shared" si="9"/>
        <v>8</v>
      </c>
      <c r="G29" s="130">
        <f t="shared" si="0"/>
        <v>1.3333333333333333</v>
      </c>
      <c r="H29" s="130">
        <f t="shared" si="1"/>
        <v>53.333333333333329</v>
      </c>
      <c r="I29" s="130">
        <f t="shared" si="2"/>
        <v>0</v>
      </c>
      <c r="J29" s="130">
        <f t="shared" si="3"/>
        <v>13.333333333333332</v>
      </c>
      <c r="K29" s="130">
        <f t="shared" si="4"/>
        <v>0</v>
      </c>
      <c r="L29" s="130">
        <f t="shared" si="5"/>
        <v>13.333333333333332</v>
      </c>
      <c r="M29" s="130">
        <f t="shared" si="6"/>
        <v>0</v>
      </c>
      <c r="N29" s="131">
        <f t="shared" si="7"/>
        <v>0</v>
      </c>
    </row>
    <row r="30" spans="1:14" x14ac:dyDescent="0.35">
      <c r="A30" s="196"/>
      <c r="B30" s="20" t="s">
        <v>68</v>
      </c>
      <c r="C30" s="36"/>
      <c r="D30" s="45"/>
      <c r="E30" s="83"/>
      <c r="F30" s="114">
        <f t="shared" si="9"/>
        <v>8</v>
      </c>
      <c r="G30" s="132">
        <f t="shared" si="0"/>
        <v>1.3333333333333333</v>
      </c>
      <c r="H30" s="132">
        <f t="shared" si="1"/>
        <v>53.333333333333329</v>
      </c>
      <c r="I30" s="132">
        <f t="shared" si="2"/>
        <v>0</v>
      </c>
      <c r="J30" s="132">
        <f t="shared" si="3"/>
        <v>13.333333333333332</v>
      </c>
      <c r="K30" s="132">
        <f t="shared" si="4"/>
        <v>0</v>
      </c>
      <c r="L30" s="132">
        <f t="shared" si="5"/>
        <v>13.333333333333332</v>
      </c>
      <c r="M30" s="132">
        <f t="shared" si="6"/>
        <v>0</v>
      </c>
      <c r="N30" s="133">
        <f t="shared" si="7"/>
        <v>0</v>
      </c>
    </row>
    <row r="31" spans="1:14" ht="15" thickBot="1" x14ac:dyDescent="0.4">
      <c r="A31" s="197"/>
      <c r="B31" s="26" t="s">
        <v>53</v>
      </c>
      <c r="C31" s="37"/>
      <c r="D31" s="46"/>
      <c r="E31" s="84"/>
      <c r="F31" s="115">
        <f>F28</f>
        <v>8</v>
      </c>
      <c r="G31" s="134">
        <f t="shared" si="0"/>
        <v>1.3333333333333333</v>
      </c>
      <c r="H31" s="134">
        <f t="shared" si="1"/>
        <v>53.333333333333329</v>
      </c>
      <c r="I31" s="134">
        <f t="shared" si="2"/>
        <v>0</v>
      </c>
      <c r="J31" s="134">
        <f t="shared" si="3"/>
        <v>13.333333333333332</v>
      </c>
      <c r="K31" s="134">
        <f t="shared" si="4"/>
        <v>0</v>
      </c>
      <c r="L31" s="134">
        <f t="shared" si="5"/>
        <v>13.333333333333332</v>
      </c>
      <c r="M31" s="134">
        <f t="shared" si="6"/>
        <v>0</v>
      </c>
      <c r="N31" s="135">
        <f t="shared" si="7"/>
        <v>0</v>
      </c>
    </row>
    <row r="32" spans="1:14" ht="15" customHeight="1" x14ac:dyDescent="0.35">
      <c r="A32" s="201" t="s">
        <v>105</v>
      </c>
      <c r="B32" s="98" t="s">
        <v>107</v>
      </c>
      <c r="C32" s="123"/>
      <c r="D32" s="99"/>
      <c r="E32" s="94"/>
      <c r="F32" s="113">
        <f>F31</f>
        <v>8</v>
      </c>
      <c r="G32" s="130">
        <f t="shared" si="0"/>
        <v>1.3333333333333333</v>
      </c>
      <c r="H32" s="130">
        <f t="shared" si="1"/>
        <v>53.333333333333329</v>
      </c>
      <c r="I32" s="130">
        <f t="shared" si="2"/>
        <v>0</v>
      </c>
      <c r="J32" s="130">
        <f t="shared" si="3"/>
        <v>13.333333333333332</v>
      </c>
      <c r="K32" s="130">
        <f t="shared" si="4"/>
        <v>0</v>
      </c>
      <c r="L32" s="130">
        <f t="shared" si="5"/>
        <v>13.333333333333332</v>
      </c>
      <c r="M32" s="130">
        <f t="shared" si="6"/>
        <v>0</v>
      </c>
      <c r="N32" s="138">
        <f t="shared" si="7"/>
        <v>0</v>
      </c>
    </row>
    <row r="33" spans="1:14" x14ac:dyDescent="0.35">
      <c r="A33" s="202"/>
      <c r="B33" s="100" t="s">
        <v>108</v>
      </c>
      <c r="C33" s="124"/>
      <c r="D33" s="101"/>
      <c r="E33" s="95"/>
      <c r="F33" s="114">
        <f>F32</f>
        <v>8</v>
      </c>
      <c r="G33" s="132">
        <f t="shared" si="0"/>
        <v>1.3333333333333333</v>
      </c>
      <c r="H33" s="132">
        <f t="shared" si="1"/>
        <v>53.333333333333329</v>
      </c>
      <c r="I33" s="132">
        <f t="shared" si="2"/>
        <v>0</v>
      </c>
      <c r="J33" s="132">
        <f t="shared" si="3"/>
        <v>13.333333333333332</v>
      </c>
      <c r="K33" s="132">
        <f t="shared" si="4"/>
        <v>0</v>
      </c>
      <c r="L33" s="132">
        <f t="shared" si="5"/>
        <v>13.333333333333332</v>
      </c>
      <c r="M33" s="132">
        <f t="shared" si="6"/>
        <v>0</v>
      </c>
      <c r="N33" s="133">
        <f t="shared" si="7"/>
        <v>0</v>
      </c>
    </row>
    <row r="34" spans="1:14" x14ac:dyDescent="0.35">
      <c r="A34" s="202"/>
      <c r="B34" s="100" t="s">
        <v>106</v>
      </c>
      <c r="C34" s="124"/>
      <c r="D34" s="101"/>
      <c r="E34" s="83"/>
      <c r="F34" s="110">
        <f>F33</f>
        <v>8</v>
      </c>
      <c r="G34" s="132">
        <f t="shared" si="0"/>
        <v>1.3333333333333333</v>
      </c>
      <c r="H34" s="132">
        <f t="shared" si="1"/>
        <v>53.333333333333329</v>
      </c>
      <c r="I34" s="132">
        <f t="shared" si="2"/>
        <v>0</v>
      </c>
      <c r="J34" s="132">
        <f t="shared" si="3"/>
        <v>13.333333333333332</v>
      </c>
      <c r="K34" s="132">
        <f t="shared" si="4"/>
        <v>0</v>
      </c>
      <c r="L34" s="132">
        <f t="shared" si="5"/>
        <v>13.333333333333332</v>
      </c>
      <c r="M34" s="132">
        <f t="shared" si="6"/>
        <v>0</v>
      </c>
      <c r="N34" s="139">
        <f t="shared" si="7"/>
        <v>0</v>
      </c>
    </row>
    <row r="35" spans="1:14" ht="15" thickBot="1" x14ac:dyDescent="0.4">
      <c r="A35" s="203"/>
      <c r="B35" s="102" t="s">
        <v>109</v>
      </c>
      <c r="C35" s="125"/>
      <c r="D35" s="103"/>
      <c r="E35" s="97"/>
      <c r="F35" s="110">
        <f>F34</f>
        <v>8</v>
      </c>
      <c r="G35" s="140">
        <f t="shared" si="0"/>
        <v>1.3333333333333333</v>
      </c>
      <c r="H35" s="140">
        <f>G35*40</f>
        <v>53.333333333333329</v>
      </c>
      <c r="I35" s="140">
        <f t="shared" si="2"/>
        <v>0</v>
      </c>
      <c r="J35" s="140">
        <f t="shared" si="3"/>
        <v>13.333333333333332</v>
      </c>
      <c r="K35" s="140">
        <f t="shared" si="4"/>
        <v>0</v>
      </c>
      <c r="L35" s="140">
        <f t="shared" si="5"/>
        <v>13.333333333333332</v>
      </c>
      <c r="M35" s="140">
        <f t="shared" si="6"/>
        <v>0</v>
      </c>
      <c r="N35" s="141">
        <f t="shared" si="7"/>
        <v>0</v>
      </c>
    </row>
    <row r="36" spans="1:14" x14ac:dyDescent="0.35">
      <c r="A36" s="198" t="s">
        <v>76</v>
      </c>
      <c r="B36" s="27" t="s">
        <v>77</v>
      </c>
      <c r="C36" s="35">
        <v>1</v>
      </c>
      <c r="D36" s="44">
        <v>1</v>
      </c>
      <c r="E36" s="82"/>
      <c r="F36" s="107">
        <v>6</v>
      </c>
      <c r="G36" s="130">
        <f t="shared" si="0"/>
        <v>1</v>
      </c>
      <c r="H36" s="130">
        <f t="shared" si="1"/>
        <v>40</v>
      </c>
      <c r="I36" s="130">
        <f t="shared" si="2"/>
        <v>0</v>
      </c>
      <c r="J36" s="130">
        <f t="shared" si="3"/>
        <v>10</v>
      </c>
      <c r="K36" s="130">
        <f t="shared" si="4"/>
        <v>0</v>
      </c>
      <c r="L36" s="130">
        <f t="shared" si="5"/>
        <v>10</v>
      </c>
      <c r="M36" s="130">
        <f t="shared" si="6"/>
        <v>0</v>
      </c>
      <c r="N36" s="131">
        <f t="shared" si="7"/>
        <v>0</v>
      </c>
    </row>
    <row r="37" spans="1:14" x14ac:dyDescent="0.35">
      <c r="A37" s="199"/>
      <c r="B37" s="12" t="s">
        <v>78</v>
      </c>
      <c r="C37" s="36">
        <v>1</v>
      </c>
      <c r="D37" s="45">
        <v>1</v>
      </c>
      <c r="E37" s="83"/>
      <c r="F37" s="108">
        <f>F36</f>
        <v>6</v>
      </c>
      <c r="G37" s="132">
        <f t="shared" si="0"/>
        <v>1</v>
      </c>
      <c r="H37" s="132">
        <f t="shared" si="1"/>
        <v>40</v>
      </c>
      <c r="I37" s="132">
        <f t="shared" si="2"/>
        <v>0</v>
      </c>
      <c r="J37" s="132">
        <f t="shared" si="3"/>
        <v>10</v>
      </c>
      <c r="K37" s="132">
        <f t="shared" si="4"/>
        <v>0</v>
      </c>
      <c r="L37" s="132">
        <f t="shared" si="5"/>
        <v>10</v>
      </c>
      <c r="M37" s="132">
        <f t="shared" si="6"/>
        <v>0</v>
      </c>
      <c r="N37" s="133">
        <f t="shared" si="7"/>
        <v>0</v>
      </c>
    </row>
    <row r="38" spans="1:14" x14ac:dyDescent="0.35">
      <c r="A38" s="199"/>
      <c r="B38" s="12" t="s">
        <v>79</v>
      </c>
      <c r="C38" s="36">
        <v>1</v>
      </c>
      <c r="D38" s="45">
        <v>1</v>
      </c>
      <c r="E38" s="83"/>
      <c r="F38" s="108">
        <f t="shared" ref="F38:F44" si="10">F37</f>
        <v>6</v>
      </c>
      <c r="G38" s="132">
        <f t="shared" si="0"/>
        <v>1</v>
      </c>
      <c r="H38" s="132">
        <f t="shared" si="1"/>
        <v>40</v>
      </c>
      <c r="I38" s="132">
        <f t="shared" si="2"/>
        <v>0</v>
      </c>
      <c r="J38" s="132">
        <f t="shared" si="3"/>
        <v>10</v>
      </c>
      <c r="K38" s="132">
        <f t="shared" si="4"/>
        <v>0</v>
      </c>
      <c r="L38" s="132">
        <f t="shared" si="5"/>
        <v>10</v>
      </c>
      <c r="M38" s="132">
        <f t="shared" si="6"/>
        <v>0</v>
      </c>
      <c r="N38" s="133">
        <f t="shared" si="7"/>
        <v>0</v>
      </c>
    </row>
    <row r="39" spans="1:14" x14ac:dyDescent="0.35">
      <c r="A39" s="199"/>
      <c r="B39" s="12" t="s">
        <v>80</v>
      </c>
      <c r="C39" s="36">
        <v>1</v>
      </c>
      <c r="D39" s="45">
        <v>1</v>
      </c>
      <c r="E39" s="83"/>
      <c r="F39" s="108">
        <f t="shared" si="10"/>
        <v>6</v>
      </c>
      <c r="G39" s="132">
        <f t="shared" si="0"/>
        <v>1</v>
      </c>
      <c r="H39" s="132">
        <f t="shared" si="1"/>
        <v>40</v>
      </c>
      <c r="I39" s="132">
        <f t="shared" si="2"/>
        <v>0</v>
      </c>
      <c r="J39" s="132">
        <f t="shared" si="3"/>
        <v>10</v>
      </c>
      <c r="K39" s="132">
        <f t="shared" si="4"/>
        <v>0</v>
      </c>
      <c r="L39" s="132">
        <f t="shared" si="5"/>
        <v>10</v>
      </c>
      <c r="M39" s="132">
        <f t="shared" si="6"/>
        <v>0</v>
      </c>
      <c r="N39" s="133">
        <f t="shared" si="7"/>
        <v>0</v>
      </c>
    </row>
    <row r="40" spans="1:14" x14ac:dyDescent="0.35">
      <c r="A40" s="199"/>
      <c r="B40" s="12" t="s">
        <v>81</v>
      </c>
      <c r="C40" s="36">
        <v>1</v>
      </c>
      <c r="D40" s="45">
        <v>1</v>
      </c>
      <c r="E40" s="83"/>
      <c r="F40" s="108">
        <f t="shared" si="10"/>
        <v>6</v>
      </c>
      <c r="G40" s="132">
        <f t="shared" si="0"/>
        <v>1</v>
      </c>
      <c r="H40" s="132">
        <f t="shared" si="1"/>
        <v>40</v>
      </c>
      <c r="I40" s="132">
        <f t="shared" si="2"/>
        <v>0</v>
      </c>
      <c r="J40" s="132">
        <f t="shared" si="3"/>
        <v>10</v>
      </c>
      <c r="K40" s="132">
        <f t="shared" si="4"/>
        <v>0</v>
      </c>
      <c r="L40" s="132">
        <f t="shared" si="5"/>
        <v>10</v>
      </c>
      <c r="M40" s="132">
        <f t="shared" si="6"/>
        <v>0</v>
      </c>
      <c r="N40" s="133">
        <f t="shared" si="7"/>
        <v>0</v>
      </c>
    </row>
    <row r="41" spans="1:14" x14ac:dyDescent="0.35">
      <c r="A41" s="199"/>
      <c r="B41" s="12" t="s">
        <v>52</v>
      </c>
      <c r="C41" s="36">
        <v>1</v>
      </c>
      <c r="D41" s="45">
        <v>1</v>
      </c>
      <c r="E41" s="83"/>
      <c r="F41" s="108">
        <f t="shared" si="10"/>
        <v>6</v>
      </c>
      <c r="G41" s="132">
        <f t="shared" si="0"/>
        <v>1</v>
      </c>
      <c r="H41" s="132">
        <f t="shared" si="1"/>
        <v>40</v>
      </c>
      <c r="I41" s="132">
        <f t="shared" si="2"/>
        <v>0</v>
      </c>
      <c r="J41" s="132">
        <f t="shared" si="3"/>
        <v>10</v>
      </c>
      <c r="K41" s="132">
        <f t="shared" si="4"/>
        <v>0</v>
      </c>
      <c r="L41" s="132">
        <f t="shared" si="5"/>
        <v>10</v>
      </c>
      <c r="M41" s="132">
        <f t="shared" si="6"/>
        <v>0</v>
      </c>
      <c r="N41" s="133">
        <f t="shared" si="7"/>
        <v>0</v>
      </c>
    </row>
    <row r="42" spans="1:14" x14ac:dyDescent="0.35">
      <c r="A42" s="199"/>
      <c r="B42" s="12" t="s">
        <v>50</v>
      </c>
      <c r="C42" s="36">
        <v>1</v>
      </c>
      <c r="D42" s="45">
        <v>1</v>
      </c>
      <c r="E42" s="83"/>
      <c r="F42" s="108">
        <f t="shared" si="10"/>
        <v>6</v>
      </c>
      <c r="G42" s="132">
        <f t="shared" si="0"/>
        <v>1</v>
      </c>
      <c r="H42" s="132">
        <f t="shared" si="1"/>
        <v>40</v>
      </c>
      <c r="I42" s="132">
        <f t="shared" si="2"/>
        <v>0</v>
      </c>
      <c r="J42" s="132">
        <f t="shared" si="3"/>
        <v>10</v>
      </c>
      <c r="K42" s="132">
        <f t="shared" si="4"/>
        <v>0</v>
      </c>
      <c r="L42" s="132">
        <f t="shared" si="5"/>
        <v>10</v>
      </c>
      <c r="M42" s="132">
        <f t="shared" si="6"/>
        <v>0</v>
      </c>
      <c r="N42" s="133">
        <f t="shared" si="7"/>
        <v>0</v>
      </c>
    </row>
    <row r="43" spans="1:14" x14ac:dyDescent="0.35">
      <c r="A43" s="199"/>
      <c r="B43" s="12" t="s">
        <v>82</v>
      </c>
      <c r="C43" s="36">
        <v>1</v>
      </c>
      <c r="D43" s="45">
        <v>1</v>
      </c>
      <c r="E43" s="83"/>
      <c r="F43" s="108">
        <f t="shared" si="10"/>
        <v>6</v>
      </c>
      <c r="G43" s="132">
        <f t="shared" si="0"/>
        <v>1</v>
      </c>
      <c r="H43" s="132">
        <f t="shared" si="1"/>
        <v>40</v>
      </c>
      <c r="I43" s="132">
        <f t="shared" si="2"/>
        <v>0</v>
      </c>
      <c r="J43" s="132">
        <f t="shared" si="3"/>
        <v>10</v>
      </c>
      <c r="K43" s="132">
        <f t="shared" si="4"/>
        <v>0</v>
      </c>
      <c r="L43" s="132">
        <f t="shared" si="5"/>
        <v>10</v>
      </c>
      <c r="M43" s="132">
        <f t="shared" si="6"/>
        <v>0</v>
      </c>
      <c r="N43" s="133">
        <f t="shared" si="7"/>
        <v>0</v>
      </c>
    </row>
    <row r="44" spans="1:14" x14ac:dyDescent="0.35">
      <c r="A44" s="199"/>
      <c r="B44" s="12" t="s">
        <v>83</v>
      </c>
      <c r="C44" s="36">
        <v>2</v>
      </c>
      <c r="D44" s="45">
        <v>2</v>
      </c>
      <c r="E44" s="83"/>
      <c r="F44" s="108">
        <f t="shared" si="10"/>
        <v>6</v>
      </c>
      <c r="G44" s="132">
        <f t="shared" si="0"/>
        <v>1</v>
      </c>
      <c r="H44" s="132">
        <f t="shared" si="1"/>
        <v>40</v>
      </c>
      <c r="I44" s="132">
        <f t="shared" si="2"/>
        <v>0</v>
      </c>
      <c r="J44" s="132">
        <f t="shared" si="3"/>
        <v>10</v>
      </c>
      <c r="K44" s="132">
        <f t="shared" si="4"/>
        <v>0</v>
      </c>
      <c r="L44" s="132">
        <f t="shared" si="5"/>
        <v>10</v>
      </c>
      <c r="M44" s="132">
        <f t="shared" si="6"/>
        <v>0</v>
      </c>
      <c r="N44" s="133">
        <f t="shared" si="7"/>
        <v>0</v>
      </c>
    </row>
    <row r="45" spans="1:14" ht="15" thickBot="1" x14ac:dyDescent="0.4">
      <c r="A45" s="200"/>
      <c r="B45" s="28" t="s">
        <v>84</v>
      </c>
      <c r="C45" s="37">
        <v>2</v>
      </c>
      <c r="D45" s="46">
        <v>2</v>
      </c>
      <c r="E45" s="84"/>
      <c r="F45" s="109">
        <f>F44</f>
        <v>6</v>
      </c>
      <c r="G45" s="134">
        <f t="shared" si="0"/>
        <v>1</v>
      </c>
      <c r="H45" s="134">
        <f t="shared" si="1"/>
        <v>40</v>
      </c>
      <c r="I45" s="134">
        <f t="shared" si="2"/>
        <v>0</v>
      </c>
      <c r="J45" s="134">
        <f t="shared" si="3"/>
        <v>10</v>
      </c>
      <c r="K45" s="134">
        <f t="shared" si="4"/>
        <v>0</v>
      </c>
      <c r="L45" s="134">
        <f t="shared" si="5"/>
        <v>10</v>
      </c>
      <c r="M45" s="134">
        <f t="shared" si="6"/>
        <v>0</v>
      </c>
      <c r="N45" s="135">
        <f t="shared" si="7"/>
        <v>0</v>
      </c>
    </row>
    <row r="46" spans="1:14" x14ac:dyDescent="0.35">
      <c r="A46" s="17"/>
      <c r="C46" s="18"/>
      <c r="G46" s="60"/>
      <c r="H46" s="60"/>
      <c r="I46" s="60"/>
      <c r="J46" s="60"/>
      <c r="K46" s="60"/>
      <c r="L46" s="60"/>
      <c r="M46" s="60"/>
      <c r="N46" s="60"/>
    </row>
    <row r="47" spans="1:14" x14ac:dyDescent="0.35">
      <c r="A47" s="15"/>
      <c r="B47" s="30" t="s">
        <v>25</v>
      </c>
      <c r="C47" s="31">
        <f>SUM(C2:C45)</f>
        <v>37</v>
      </c>
      <c r="D47" s="48">
        <f>SUM(D2:D45)</f>
        <v>37</v>
      </c>
      <c r="G47" s="60"/>
      <c r="H47" s="60"/>
      <c r="I47" s="60"/>
      <c r="J47" s="60"/>
      <c r="K47" s="60"/>
      <c r="L47" s="60"/>
      <c r="M47" s="60"/>
      <c r="N47" s="60">
        <f>SUM(N2:N46)</f>
        <v>0</v>
      </c>
    </row>
    <row r="48" spans="1:14" x14ac:dyDescent="0.35">
      <c r="G48" s="60"/>
      <c r="H48" s="60"/>
      <c r="I48" s="60"/>
      <c r="J48" s="60"/>
      <c r="K48" s="60"/>
      <c r="L48" s="60"/>
      <c r="M48" s="60"/>
      <c r="N48" s="60"/>
    </row>
    <row r="49" spans="1:7" ht="15" thickBot="1" x14ac:dyDescent="0.4">
      <c r="A49" s="13" t="s">
        <v>93</v>
      </c>
      <c r="B49" s="13"/>
      <c r="C49" s="14"/>
    </row>
    <row r="50" spans="1:7" ht="23.5" x14ac:dyDescent="0.55000000000000004">
      <c r="B50" s="173"/>
      <c r="C50" s="174"/>
      <c r="D50" s="174"/>
      <c r="E50" s="174"/>
      <c r="F50" s="174"/>
      <c r="G50" s="175"/>
    </row>
    <row r="51" spans="1:7" x14ac:dyDescent="0.35">
      <c r="B51" s="176"/>
      <c r="G51" s="177"/>
    </row>
    <row r="52" spans="1:7" x14ac:dyDescent="0.35">
      <c r="B52" s="178"/>
      <c r="G52" s="177"/>
    </row>
    <row r="53" spans="1:7" ht="15" thickBot="1" x14ac:dyDescent="0.4">
      <c r="B53" s="179"/>
      <c r="C53" s="180"/>
      <c r="D53" s="180"/>
      <c r="E53" s="180"/>
      <c r="F53" s="180"/>
      <c r="G53" s="181"/>
    </row>
    <row r="54" spans="1:7" x14ac:dyDescent="0.35">
      <c r="A54" s="13"/>
      <c r="B54" s="13"/>
    </row>
    <row r="55" spans="1:7" x14ac:dyDescent="0.35">
      <c r="A55" s="13"/>
      <c r="B55" s="13"/>
    </row>
    <row r="56" spans="1:7" x14ac:dyDescent="0.35">
      <c r="A56" s="13"/>
      <c r="B56" s="13"/>
    </row>
  </sheetData>
  <mergeCells count="12">
    <mergeCell ref="A36:A45"/>
    <mergeCell ref="A32:A35"/>
    <mergeCell ref="A17:A19"/>
    <mergeCell ref="A20:A22"/>
    <mergeCell ref="A23:A25"/>
    <mergeCell ref="A26:A28"/>
    <mergeCell ref="A29:A31"/>
    <mergeCell ref="A2:A4"/>
    <mergeCell ref="A5:A7"/>
    <mergeCell ref="A8:A10"/>
    <mergeCell ref="A11:A13"/>
    <mergeCell ref="A14:A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Rates 3 (2)</vt:lpstr>
      <vt:lpstr>Rates 1</vt:lpstr>
      <vt:lpstr>Rates 2</vt:lpstr>
      <vt:lpstr>Rates 3</vt:lpstr>
      <vt:lpstr>Component Service Cost</vt:lpstr>
      <vt:lpstr> (1) HP Rotor</vt:lpstr>
      <vt:lpstr>(2) Over speed trip stub shaft</vt:lpstr>
      <vt:lpstr>(3)Replace steam inlet sleeves</vt:lpstr>
      <vt:lpstr>(4)HP Inner casing</vt:lpstr>
      <vt:lpstr>(5) HP Diap</vt:lpstr>
      <vt:lpstr>(6) IP Rotor</vt:lpstr>
      <vt:lpstr>(7) IP Inner Casing</vt:lpstr>
      <vt:lpstr>(8)IP Nozzle</vt:lpstr>
      <vt:lpstr>(9) IP Diaph</vt:lpstr>
      <vt:lpstr>(10) LP Rotor</vt:lpstr>
      <vt:lpstr>(11) BFPT Rotor</vt:lpstr>
      <vt:lpstr>(12)BFPT Diap</vt:lpstr>
      <vt:lpstr>(13) NRV Disc Arm</vt:lpstr>
      <vt:lpstr>(14) Sandwich Plates</vt:lpstr>
      <vt:lpstr>(15) OSM Coupling Work</vt:lpstr>
      <vt:lpstr>(16)Gen Rotor</vt:lpstr>
      <vt:lpstr>(17) Gen Stator</vt:lpstr>
      <vt:lpstr>(18) Gen Main Exciter Rotor</vt:lpstr>
      <vt:lpstr>(19) Gen PMG Rotor</vt:lpstr>
      <vt:lpstr>Pre-assembly Arnot-Kriel (HP)</vt:lpstr>
      <vt:lpstr>Pre-assembly (GEC) M-T-D (HP)</vt:lpstr>
      <vt:lpstr>Pre-assembly (GEC) M-T-D (IP)</vt:lpstr>
      <vt:lpstr>Pre-assembly (MAN) L-M-M (HP)</vt:lpstr>
      <vt:lpstr>Pre-assembly (MAN) L-M-M (IP)</vt:lpstr>
      <vt:lpstr>Pre-assembly Siemens (Ken) HP</vt:lpstr>
      <vt:lpstr>Pre-assembly Siemens (Ken) IP</vt:lpstr>
      <vt:lpstr>Specialist</vt:lpstr>
      <vt:lpstr>Bladder</vt:lpstr>
      <vt:lpstr>TFA</vt:lpstr>
      <vt:lpstr>Winder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Mthunzi Nkosi</dc:creator>
  <cp:lastModifiedBy>Mohammed Sayed</cp:lastModifiedBy>
  <dcterms:created xsi:type="dcterms:W3CDTF">2022-05-18T08:25:34Z</dcterms:created>
  <dcterms:modified xsi:type="dcterms:W3CDTF">2026-06-16T07:49:17Z</dcterms:modified>
</cp:coreProperties>
</file>