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verbergwateroffice-my.sharepoint.com/personal/tngaleka_overbergwater_co_za/Documents/Desktop/"/>
    </mc:Choice>
  </mc:AlternateContent>
  <xr:revisionPtr revIDLastSave="0" documentId="8_{01116875-AA0C-4CD7-ADF4-7BFA7F158304}" xr6:coauthVersionLast="47" xr6:coauthVersionMax="47" xr10:uidLastSave="{00000000-0000-0000-0000-000000000000}"/>
  <bookViews>
    <workbookView xWindow="19090" yWindow="-110" windowWidth="19420" windowHeight="10300" activeTab="2" xr2:uid="{B2147C6C-0E7D-47E2-A4B6-B0A01E922338}"/>
  </bookViews>
  <sheets>
    <sheet name="Assets all risks" sheetId="5" r:id="rId1"/>
    <sheet name="Transportation" sheetId="1" r:id="rId2"/>
    <sheet name="Liability &amp; Comm Crime" sheetId="6" r:id="rId3"/>
    <sheet name="D&amp;O" sheetId="7" r:id="rId4"/>
    <sheet name="SB &amp; PA" sheetId="8" r:id="rId5"/>
  </sheets>
  <definedNames>
    <definedName name="_xlnm.Print_Area" localSheetId="0">'Assets all risks'!$A$1:$F$102</definedName>
    <definedName name="_xlnm.Print_Area" localSheetId="2">'Liability &amp; Comm Crime'!$A$1:$F$63</definedName>
    <definedName name="_xlnm.Print_Area" localSheetId="4">'SB &amp; PA'!$A$1:$F$58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4" i="6" l="1"/>
  <c r="F27" i="6"/>
  <c r="E27" i="6"/>
  <c r="D27" i="6"/>
  <c r="C27" i="6"/>
  <c r="B75" i="5"/>
  <c r="B77" i="5" s="1"/>
  <c r="B39" i="5"/>
  <c r="B89" i="5"/>
  <c r="B44" i="5"/>
  <c r="B15" i="5"/>
  <c r="B16" i="5" s="1"/>
  <c r="B19" i="5" s="1"/>
  <c r="B80" i="5" l="1"/>
  <c r="B102" i="5" s="1"/>
</calcChain>
</file>

<file path=xl/sharedStrings.xml><?xml version="1.0" encoding="utf-8"?>
<sst xmlns="http://schemas.openxmlformats.org/spreadsheetml/2006/main" count="280" uniqueCount="227">
  <si>
    <t>Category</t>
  </si>
  <si>
    <t xml:space="preserve">Tarrif </t>
  </si>
  <si>
    <t>Monthly Premium (VAT Incl.)</t>
  </si>
  <si>
    <t>SASRIA</t>
  </si>
  <si>
    <t>Total Monthly Premium</t>
  </si>
  <si>
    <t>[A]</t>
  </si>
  <si>
    <t>[B]</t>
  </si>
  <si>
    <t>[C]</t>
  </si>
  <si>
    <t>[D] = (B X C)</t>
  </si>
  <si>
    <t>[E]</t>
  </si>
  <si>
    <t>F =(D+E)</t>
  </si>
  <si>
    <t>Buildings Combined</t>
  </si>
  <si>
    <t>All premises owned and occupied by the insured in the RSA</t>
  </si>
  <si>
    <t>Motor - Comprehensive</t>
  </si>
  <si>
    <t>Third party liability: R 5 000 000</t>
  </si>
  <si>
    <t>Excess</t>
  </si>
  <si>
    <t>Houseowners</t>
  </si>
  <si>
    <t>Buildings (Houses)</t>
  </si>
  <si>
    <t>Annual premium</t>
  </si>
  <si>
    <t>Insured Amount</t>
  </si>
  <si>
    <t>Loss as a result of a wrongful act in their capacity as a director or officer of the company, including loss of the company arising from a claim first made against the company including legal fees</t>
  </si>
  <si>
    <t>Sub-Limits of Liability</t>
  </si>
  <si>
    <t>Per claims and in the agggregate</t>
  </si>
  <si>
    <t>Pre-Investigation Costs: ZAR 500,000</t>
  </si>
  <si>
    <t>Investigations Costs</t>
  </si>
  <si>
    <t>Full limit</t>
  </si>
  <si>
    <t>Bodily injury and property damage defence costs</t>
  </si>
  <si>
    <t>Pollution defence Costs</t>
  </si>
  <si>
    <t>Pollution Derivative Claims</t>
  </si>
  <si>
    <t>Automatic new subsidiary Cover</t>
  </si>
  <si>
    <t>Run Off for retired persons</t>
  </si>
  <si>
    <t>Lifetime</t>
  </si>
  <si>
    <t>Outside Directorship Liability</t>
  </si>
  <si>
    <t>Blanket Basis - except US/Canada or Finacial Institutions</t>
  </si>
  <si>
    <t>Non – Executive Directors Protection</t>
  </si>
  <si>
    <t>Retention</t>
  </si>
  <si>
    <t>Tarrif (excl. Broker Fee)</t>
  </si>
  <si>
    <t>Annual Premium</t>
  </si>
  <si>
    <t>Total Annual Premium</t>
  </si>
  <si>
    <t xml:space="preserve">Death and Permanent Total Disability </t>
  </si>
  <si>
    <t>Temporary Total Disability (104 weeks)</t>
  </si>
  <si>
    <t>Medical</t>
  </si>
  <si>
    <t>Stated benefits</t>
  </si>
  <si>
    <t xml:space="preserve">Death and Permanent Total Disability - x 2  Annual Income) </t>
  </si>
  <si>
    <t>Medical R10 000</t>
  </si>
  <si>
    <t>24H Basis</t>
  </si>
  <si>
    <t>Buildings including water purification works, reservoir pump stations and ancilliary buildings</t>
  </si>
  <si>
    <t>Pumps and machinery including equipment in the open and on water</t>
  </si>
  <si>
    <t>Sub Total</t>
  </si>
  <si>
    <t>Extensions</t>
  </si>
  <si>
    <t>Capital additions</t>
  </si>
  <si>
    <t>Theft Assualt</t>
  </si>
  <si>
    <t>Proffessional fees</t>
  </si>
  <si>
    <t>Directors &amp; Employees Personal Effects - per person</t>
  </si>
  <si>
    <t>Malicious damage caused by thieves</t>
  </si>
  <si>
    <t>Import surcharge</t>
  </si>
  <si>
    <t>Fire protection system updating</t>
  </si>
  <si>
    <t>Debris Removal &amp; Site Clearance Costs</t>
  </si>
  <si>
    <t>Deterioration putrefaction of stock</t>
  </si>
  <si>
    <t>Reconstitution of data</t>
  </si>
  <si>
    <t>Property in the course of construction</t>
  </si>
  <si>
    <t>Office Contents</t>
  </si>
  <si>
    <t>Contents</t>
  </si>
  <si>
    <t>Documents</t>
  </si>
  <si>
    <t>Computer equipment</t>
  </si>
  <si>
    <t>Business all Risks</t>
  </si>
  <si>
    <t>Money</t>
  </si>
  <si>
    <t>All other</t>
  </si>
  <si>
    <t>Personal property of employees whilst</t>
  </si>
  <si>
    <t>On insured's business</t>
  </si>
  <si>
    <t xml:space="preserve">Theft </t>
  </si>
  <si>
    <t>combined with BI</t>
  </si>
  <si>
    <t>Glass</t>
  </si>
  <si>
    <t>Limit</t>
  </si>
  <si>
    <t>Accidental damage</t>
  </si>
  <si>
    <t>Combined with BI</t>
  </si>
  <si>
    <t>Property in Transit</t>
  </si>
  <si>
    <t>Loss of rent (sasria</t>
  </si>
  <si>
    <t>Re engineering of purified water in reservoir following</t>
  </si>
  <si>
    <t>malicious damage</t>
  </si>
  <si>
    <t>ELECTRONIC EQUIPMENT</t>
  </si>
  <si>
    <t xml:space="preserve">Electrical and mechanical breakdown including </t>
  </si>
  <si>
    <t>Plants, pumpstations and borehole machinery</t>
  </si>
  <si>
    <t>Immoveable equipment including hardware software and accessories</t>
  </si>
  <si>
    <t>Moveable equipment including hardware software and accessories</t>
  </si>
  <si>
    <t>Various laptops</t>
  </si>
  <si>
    <t>Gross Profit</t>
  </si>
  <si>
    <t>MATERIAL DAMAGE TOTAL</t>
  </si>
  <si>
    <t>BUSINESS INTERRUPTION</t>
  </si>
  <si>
    <t>Basis of Cover:</t>
  </si>
  <si>
    <t>Indemnity Period:</t>
  </si>
  <si>
    <t>Loss of Gross  Revenue</t>
  </si>
  <si>
    <t>Additional Increased Cost of Working</t>
  </si>
  <si>
    <t>INTERRUPTION TOTAL</t>
  </si>
  <si>
    <t>Research and Development Costs</t>
  </si>
  <si>
    <t>Fines and penalties</t>
  </si>
  <si>
    <t xml:space="preserve">Specified/unspecified Suppliers </t>
  </si>
  <si>
    <t>Specified/unspecified Customers</t>
  </si>
  <si>
    <t>Prevention of Access (50km radius) - extended cover</t>
  </si>
  <si>
    <t>Extended damage</t>
  </si>
  <si>
    <t>Dimunition in value of stock</t>
  </si>
  <si>
    <t>ASSETS ALL RISKS TOTAL</t>
  </si>
  <si>
    <t>Chief Executive Officer, Chief Financial Officer</t>
  </si>
  <si>
    <t xml:space="preserve">Cost </t>
  </si>
  <si>
    <t>Chief Financial Officer, Chief Executive Officer</t>
  </si>
  <si>
    <t>2 x adullts</t>
  </si>
  <si>
    <t>ASSETS ALL RISKS</t>
  </si>
  <si>
    <t>CLASS OF INSURANCE</t>
  </si>
  <si>
    <t>SUM INSURED</t>
  </si>
  <si>
    <t>VAT INCL.</t>
  </si>
  <si>
    <t>PROPERTY DAMAGE</t>
  </si>
  <si>
    <t>FIRE AND ALLIED PERILS</t>
  </si>
  <si>
    <t>Escalation 8.3%: (buildings)</t>
  </si>
  <si>
    <t>Escalation 12%: (Plant &amp; machinery)</t>
  </si>
  <si>
    <t>Inflation 12%: (Plant &amp; machinery)</t>
  </si>
  <si>
    <t>claims preparation costs</t>
  </si>
  <si>
    <t>OVERBERG WATER</t>
  </si>
  <si>
    <t xml:space="preserve">Monthly Premium </t>
  </si>
  <si>
    <t>Public Liability</t>
  </si>
  <si>
    <t>All premises occupied by the insured</t>
  </si>
  <si>
    <t>First Amounts Payable</t>
  </si>
  <si>
    <t xml:space="preserve">Products Liability: 10% of claim - min R 2 500 and max R 25 000 </t>
  </si>
  <si>
    <t>Work away from insured premises: 10% of claim - min R 2 000 and max R 25 000</t>
  </si>
  <si>
    <t>Other: 10% of claim - min R 500 and max R 25 000</t>
  </si>
  <si>
    <t>Advertising liability: R10 000 each and every claim</t>
  </si>
  <si>
    <t>Breach of copyright: R10 000 each and every claim</t>
  </si>
  <si>
    <t>Custody and control: R10 000 each and every claim</t>
  </si>
  <si>
    <t xml:space="preserve">Spread of Fire: R25 000 </t>
  </si>
  <si>
    <t>In addition to underlying policies including Motor liability</t>
  </si>
  <si>
    <t xml:space="preserve">In excess of the limits of indemnity stated in the policies listed below, which </t>
  </si>
  <si>
    <t>limits are deemd to be a minimum of:</t>
  </si>
  <si>
    <t>Motor Third Party: Motor Cycles R 1 000 000</t>
  </si>
  <si>
    <t xml:space="preserve">                         : All Other R 5 000 000</t>
  </si>
  <si>
    <t>Legal Defence Cost: R 100 000</t>
  </si>
  <si>
    <t>Wrongful arrest and defamation: R 100 000 per event and R 150 000 per annual period of insurance</t>
  </si>
  <si>
    <t>Any other liability limit: R 1 000 000</t>
  </si>
  <si>
    <t>Commercial Crime</t>
  </si>
  <si>
    <t>1 x Chief Executive Officer</t>
  </si>
  <si>
    <t>1 x Chief Financial Officer</t>
  </si>
  <si>
    <t>Third party computer crime</t>
  </si>
  <si>
    <t>included</t>
  </si>
  <si>
    <r>
      <rPr>
        <b/>
        <u/>
        <sz val="10"/>
        <color theme="1"/>
        <rFont val="Arial"/>
        <family val="2"/>
      </rPr>
      <t>First Amount Payable</t>
    </r>
    <r>
      <rPr>
        <b/>
        <sz val="10"/>
        <color theme="1"/>
        <rFont val="Arial"/>
        <family val="2"/>
      </rPr>
      <t xml:space="preserve"> - 10% of Sum Insured </t>
    </r>
  </si>
  <si>
    <t>The Sum insured shall be in excess of and not be reduced by the first amount payable</t>
  </si>
  <si>
    <t>Claims Preparation Costs are limited to 10% of the Sum Insured noted above or the amount stated under Claims Preparation Costs above (minimum R 5000) whichever is the higher</t>
  </si>
  <si>
    <t>DIRECTORS &amp; OFFICERS MANAGEMENT LIABILITY NON SEC</t>
  </si>
  <si>
    <t>LIMIT</t>
  </si>
  <si>
    <t>25% of consolidated assets value</t>
  </si>
  <si>
    <t>Separate aggregate limit for each non-executive</t>
  </si>
  <si>
    <t>director of the Policyholder but no more than ZAR 5,000,000</t>
  </si>
  <si>
    <t>Loss from any Company Reimbursement (side B)</t>
  </si>
  <si>
    <t>Nil</t>
  </si>
  <si>
    <t>Loss from any Securities Claim: (side C)</t>
  </si>
  <si>
    <t>Continuity Dates:</t>
  </si>
  <si>
    <t>Retro active Date</t>
  </si>
  <si>
    <t>Pending and Prior Litigation Date</t>
  </si>
  <si>
    <t>Pollution Claims</t>
  </si>
  <si>
    <t>AUTOMATIC EXTENSIONS</t>
  </si>
  <si>
    <t>COMPENSATION</t>
  </si>
  <si>
    <t xml:space="preserve">Additional Death Benefit         </t>
  </si>
  <si>
    <t>Repatriation</t>
  </si>
  <si>
    <t>Emergency Transportation/ Search &amp; Rescue</t>
  </si>
  <si>
    <t>Life Support Equipment</t>
  </si>
  <si>
    <t>Temporary Drivers</t>
  </si>
  <si>
    <t>R 1 000 per week – annual limit R10 000</t>
  </si>
  <si>
    <t>Trauma Counselling</t>
  </si>
  <si>
    <t>R 750 per visit - annual limit R25 000</t>
  </si>
  <si>
    <t>Childcare</t>
  </si>
  <si>
    <t>R 200 per day - annual limit R  10 000</t>
  </si>
  <si>
    <t> Family/Domestic Worker Medical Expenses</t>
  </si>
  <si>
    <t>Claims Preparation Costs</t>
  </si>
  <si>
    <t>R50 000</t>
  </si>
  <si>
    <t>Mobility</t>
  </si>
  <si>
    <t>R150 000</t>
  </si>
  <si>
    <t>Rehabilitation</t>
  </si>
  <si>
    <t>Relocation</t>
  </si>
  <si>
    <t>Seat Belt</t>
  </si>
  <si>
    <t>10% up to a maximum of R50 000</t>
  </si>
  <si>
    <t>Crime</t>
  </si>
  <si>
    <t>5% up to a maximum of R25 000</t>
  </si>
  <si>
    <t>Hospital confinement</t>
  </si>
  <si>
    <t>R2 000 per day up to a maximum of 14 days</t>
  </si>
  <si>
    <t>HIV Assist including ARVs</t>
  </si>
  <si>
    <t>Assistance Service</t>
  </si>
  <si>
    <t>HIV Benefit</t>
  </si>
  <si>
    <t>R50 000 compensation paid on positive diagnosis</t>
  </si>
  <si>
    <t xml:space="preserve">Accidental Death Courtesy car hire </t>
  </si>
  <si>
    <t>Accident Expert Assist</t>
  </si>
  <si>
    <t xml:space="preserve">Assistance Service </t>
  </si>
  <si>
    <t>R7 500 guaranteed hospital admission for injury on Duty</t>
  </si>
  <si>
    <t xml:space="preserve">War Risks cover </t>
  </si>
  <si>
    <t>Compensation  as per Death or Permanent Disability benefit</t>
  </si>
  <si>
    <t>Detention</t>
  </si>
  <si>
    <t>Compensation  as per Schedule under Temporary Total Disability</t>
  </si>
  <si>
    <t>Public Liabilty</t>
  </si>
  <si>
    <t>Pollution Liability</t>
  </si>
  <si>
    <t>Products Liability</t>
  </si>
  <si>
    <t>Negligent Advice</t>
  </si>
  <si>
    <t>Power surge - CRC generators</t>
  </si>
  <si>
    <t>Spares including parts - spares value as per TB</t>
  </si>
  <si>
    <t>Office equipment - CRC</t>
  </si>
  <si>
    <t>Tools and equipment - INCLUDE THE EXCAVATER</t>
  </si>
  <si>
    <t>Add the trailer only</t>
  </si>
  <si>
    <t>4 x Children</t>
  </si>
  <si>
    <t>3 x system area managers</t>
  </si>
  <si>
    <t>3 x Senior Managers</t>
  </si>
  <si>
    <t>CAM4904</t>
  </si>
  <si>
    <t>CAM4521</t>
  </si>
  <si>
    <t>CAM5458</t>
  </si>
  <si>
    <t>CAM44200</t>
  </si>
  <si>
    <t>CAM44198</t>
  </si>
  <si>
    <t>CAM44179</t>
  </si>
  <si>
    <t>CAM44194</t>
  </si>
  <si>
    <t>CAM44192</t>
  </si>
  <si>
    <t>CAM44196</t>
  </si>
  <si>
    <t>CAM13667</t>
  </si>
  <si>
    <t xml:space="preserve"> HILUX DG2.4 GD6 4X4 M RA</t>
  </si>
  <si>
    <t>QUANTUM 2.8 GL BUS 11</t>
  </si>
  <si>
    <t>70 x Adults - head count</t>
  </si>
  <si>
    <t>CAM25406</t>
  </si>
  <si>
    <t>Isuzu LCV Diesel</t>
  </si>
  <si>
    <t>CAM13429</t>
  </si>
  <si>
    <t>Trailer</t>
  </si>
  <si>
    <t>Inflation 6.5%:  (buildings)</t>
  </si>
  <si>
    <t>Public relations expenses</t>
  </si>
  <si>
    <t>6x Accountants</t>
  </si>
  <si>
    <t>Blanket basis 21 employees</t>
  </si>
  <si>
    <t>7x  Interns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</si>
</sst>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* #,##0_-;\-* #,##0_-;_-* &quot;-&quot;??_-;_-@_-"/>
    <numFmt numFmtId="165" formatCode="&quot;R&quot;\ #,##0;[Red]&quot;R&quot;\ \-#,##0"/>
    <numFmt numFmtId="166" formatCode="&quot;R&quot;\ #,##0"/>
    <numFmt numFmtId="167" formatCode="_ [$R-1C09]\ * #,##0.00_ ;_ [$R-1C09]\ * \-#,##0.00_ ;_ [$R-1C09]\ * &quot;-&quot;??_ ;_ @_ "/>
    <numFmt numFmtId="168" formatCode="_ &quot;R&quot;\ * #,##0_ ;_ &quot;R&quot;\ * \-#,##0_ ;_ &quot;R&quot;\ * &quot;-&quot;??_ ;_ @_ "/>
    <numFmt numFmtId="169" formatCode="_ &quot;R&quot;\ * #,##0.00_ ;_ &quot;R&quot;\ * \-#,##0.00_ ;_ &quot;R&quot;\ * &quot;-&quot;??_ ;_ @_ "/>
    <numFmt numFmtId="170" formatCode="_-&quot;R&quot;* #,##0_-;\-&quot;R&quot;* #,##0_-;_-&quot;R&quot;* &quot;-&quot;??_-;_-@_-"/>
    <numFmt numFmtId="171" formatCode="_ * #,##0.00_ ;_ * \-#,##0.00_ ;_ * &quot;-&quot;??_ ;_ @_ "/>
    <numFmt numFmtId="172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b/>
      <sz val="10"/>
      <color theme="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indexed="16"/>
      <name val="Arial"/>
      <family val="2"/>
    </font>
    <font>
      <sz val="10"/>
      <color theme="1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F0"/>
      </left>
      <right/>
      <top/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 style="double">
        <color rgb="FF00B0F0"/>
      </left>
      <right/>
      <top style="medium">
        <color rgb="FF00B0F0"/>
      </top>
      <bottom/>
      <diagonal/>
    </border>
    <border>
      <left style="double">
        <color rgb="FF00B0F0"/>
      </left>
      <right/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 style="double">
        <color rgb="FF00B0F0"/>
      </left>
      <right/>
      <top/>
      <bottom style="medium">
        <color rgb="FF00B0F0"/>
      </bottom>
      <diagonal/>
    </border>
    <border>
      <left style="double">
        <color rgb="FF00B0F0"/>
      </left>
      <right/>
      <top/>
      <bottom style="thin">
        <color indexed="64"/>
      </bottom>
      <diagonal/>
    </border>
    <border>
      <left style="medium">
        <color rgb="FF00B0F0"/>
      </left>
      <right/>
      <top style="thin">
        <color indexed="64"/>
      </top>
      <bottom style="double">
        <color indexed="64"/>
      </bottom>
      <diagonal/>
    </border>
    <border>
      <left style="double">
        <color rgb="FF00B0F0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 style="medium">
        <color indexed="64"/>
      </left>
      <right/>
      <top style="medium">
        <color rgb="FF00B0F0"/>
      </top>
      <bottom style="medium">
        <color rgb="FF00B0F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rgb="FF00B0F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3" fontId="3" fillId="0" borderId="1" xfId="1" applyFont="1" applyBorder="1" applyAlignment="1">
      <alignment wrapText="1"/>
    </xf>
    <xf numFmtId="0" fontId="6" fillId="2" borderId="1" xfId="2" applyFont="1" applyFill="1" applyBorder="1" applyAlignment="1">
      <alignment horizontal="left"/>
    </xf>
    <xf numFmtId="0" fontId="5" fillId="2" borderId="1" xfId="2" applyFill="1" applyBorder="1" applyAlignment="1">
      <alignment horizontal="left"/>
    </xf>
    <xf numFmtId="0" fontId="0" fillId="0" borderId="1" xfId="0" applyBorder="1"/>
    <xf numFmtId="0" fontId="6" fillId="2" borderId="1" xfId="2" applyFont="1" applyFill="1" applyBorder="1" applyAlignment="1">
      <alignment horizontal="left" wrapText="1"/>
    </xf>
    <xf numFmtId="164" fontId="0" fillId="0" borderId="1" xfId="1" applyNumberFormat="1" applyFont="1" applyBorder="1"/>
    <xf numFmtId="165" fontId="7" fillId="0" borderId="1" xfId="2" applyNumberFormat="1" applyFont="1" applyBorder="1" applyAlignment="1">
      <alignment horizontal="left"/>
    </xf>
    <xf numFmtId="0" fontId="5" fillId="0" borderId="1" xfId="2" applyBorder="1" applyAlignment="1">
      <alignment horizontal="left"/>
    </xf>
    <xf numFmtId="0" fontId="6" fillId="0" borderId="1" xfId="2" quotePrefix="1" applyFont="1" applyBorder="1" applyAlignment="1">
      <alignment horizontal="left"/>
    </xf>
    <xf numFmtId="0" fontId="6" fillId="2" borderId="1" xfId="2" quotePrefix="1" applyFont="1" applyFill="1" applyBorder="1" applyAlignment="1">
      <alignment horizontal="left"/>
    </xf>
    <xf numFmtId="0" fontId="6" fillId="0" borderId="1" xfId="2" applyFont="1" applyBorder="1" applyAlignment="1">
      <alignment horizontal="left"/>
    </xf>
    <xf numFmtId="0" fontId="5" fillId="0" borderId="1" xfId="2" applyBorder="1"/>
    <xf numFmtId="0" fontId="7" fillId="2" borderId="1" xfId="2" applyFont="1" applyFill="1" applyBorder="1" applyAlignment="1">
      <alignment horizontal="left"/>
    </xf>
    <xf numFmtId="0" fontId="5" fillId="2" borderId="1" xfId="2" applyFill="1" applyBorder="1"/>
    <xf numFmtId="165" fontId="7" fillId="2" borderId="1" xfId="2" applyNumberFormat="1" applyFont="1" applyFill="1" applyBorder="1" applyAlignment="1">
      <alignment horizontal="left"/>
    </xf>
    <xf numFmtId="0" fontId="6" fillId="2" borderId="1" xfId="2" applyFont="1" applyFill="1" applyBorder="1"/>
    <xf numFmtId="0" fontId="8" fillId="2" borderId="1" xfId="2" applyFont="1" applyFill="1" applyBorder="1"/>
    <xf numFmtId="0" fontId="5" fillId="2" borderId="1" xfId="2" applyFill="1" applyBorder="1" applyAlignment="1">
      <alignment horizontal="left" wrapText="1"/>
    </xf>
    <xf numFmtId="166" fontId="7" fillId="2" borderId="1" xfId="2" applyNumberFormat="1" applyFont="1" applyFill="1" applyBorder="1" applyAlignment="1">
      <alignment horizontal="right"/>
    </xf>
    <xf numFmtId="166" fontId="9" fillId="2" borderId="1" xfId="2" applyNumberFormat="1" applyFont="1" applyFill="1" applyBorder="1" applyAlignment="1">
      <alignment horizontal="right" wrapText="1"/>
    </xf>
    <xf numFmtId="166" fontId="7" fillId="2" borderId="1" xfId="2" applyNumberFormat="1" applyFont="1" applyFill="1" applyBorder="1" applyAlignment="1">
      <alignment horizontal="right" wrapText="1"/>
    </xf>
    <xf numFmtId="166" fontId="7" fillId="2" borderId="1" xfId="2" applyNumberFormat="1" applyFont="1" applyFill="1" applyBorder="1" applyAlignment="1">
      <alignment wrapText="1"/>
    </xf>
    <xf numFmtId="164" fontId="0" fillId="0" borderId="1" xfId="1" applyNumberFormat="1" applyFont="1" applyFill="1" applyBorder="1"/>
    <xf numFmtId="0" fontId="5" fillId="0" borderId="1" xfId="2" applyBorder="1" applyAlignment="1">
      <alignment vertical="center"/>
    </xf>
    <xf numFmtId="0" fontId="5" fillId="2" borderId="0" xfId="2" applyFill="1" applyProtection="1">
      <protection locked="0"/>
    </xf>
    <xf numFmtId="167" fontId="5" fillId="2" borderId="4" xfId="2" applyNumberFormat="1" applyFill="1" applyBorder="1" applyProtection="1">
      <protection locked="0"/>
    </xf>
    <xf numFmtId="168" fontId="5" fillId="2" borderId="0" xfId="2" applyNumberFormat="1" applyFill="1" applyAlignment="1" applyProtection="1">
      <alignment horizontal="center"/>
      <protection locked="0"/>
    </xf>
    <xf numFmtId="0" fontId="10" fillId="3" borderId="5" xfId="2" applyFont="1" applyFill="1" applyBorder="1" applyAlignment="1" applyProtection="1">
      <alignment horizontal="center"/>
      <protection locked="0"/>
    </xf>
    <xf numFmtId="168" fontId="10" fillId="3" borderId="7" xfId="2" applyNumberFormat="1" applyFont="1" applyFill="1" applyBorder="1" applyAlignment="1" applyProtection="1">
      <alignment horizontal="center"/>
      <protection locked="0"/>
    </xf>
    <xf numFmtId="0" fontId="10" fillId="3" borderId="4" xfId="2" applyFont="1" applyFill="1" applyBorder="1" applyAlignment="1" applyProtection="1">
      <alignment horizontal="center"/>
      <protection locked="0"/>
    </xf>
    <xf numFmtId="168" fontId="10" fillId="3" borderId="8" xfId="2" applyNumberFormat="1" applyFont="1" applyFill="1" applyBorder="1" applyAlignment="1" applyProtection="1">
      <alignment horizontal="center"/>
      <protection locked="0"/>
    </xf>
    <xf numFmtId="0" fontId="5" fillId="2" borderId="4" xfId="2" applyFill="1" applyBorder="1" applyProtection="1">
      <protection locked="0"/>
    </xf>
    <xf numFmtId="168" fontId="5" fillId="4" borderId="8" xfId="2" applyNumberFormat="1" applyFill="1" applyBorder="1" applyProtection="1">
      <protection locked="0"/>
    </xf>
    <xf numFmtId="0" fontId="11" fillId="2" borderId="4" xfId="2" applyFont="1" applyFill="1" applyBorder="1" applyProtection="1">
      <protection locked="0"/>
    </xf>
    <xf numFmtId="168" fontId="5" fillId="4" borderId="8" xfId="4" applyNumberFormat="1" applyFont="1" applyFill="1" applyBorder="1" applyProtection="1">
      <protection locked="0"/>
    </xf>
    <xf numFmtId="0" fontId="7" fillId="2" borderId="4" xfId="2" applyFont="1" applyFill="1" applyBorder="1" applyProtection="1">
      <protection locked="0"/>
    </xf>
    <xf numFmtId="0" fontId="5" fillId="2" borderId="4" xfId="2" applyFill="1" applyBorder="1" applyAlignment="1" applyProtection="1">
      <alignment horizontal="left" vertical="center" wrapText="1"/>
      <protection locked="0"/>
    </xf>
    <xf numFmtId="0" fontId="5" fillId="0" borderId="4" xfId="2" applyBorder="1" applyAlignment="1" applyProtection="1">
      <alignment horizontal="left" vertical="center" wrapText="1"/>
      <protection locked="0"/>
    </xf>
    <xf numFmtId="0" fontId="5" fillId="2" borderId="4" xfId="2" applyFill="1" applyBorder="1" applyAlignment="1" applyProtection="1">
      <alignment horizontal="left"/>
      <protection locked="0"/>
    </xf>
    <xf numFmtId="168" fontId="7" fillId="4" borderId="8" xfId="4" applyNumberFormat="1" applyFont="1" applyFill="1" applyBorder="1" applyProtection="1">
      <protection locked="0"/>
    </xf>
    <xf numFmtId="0" fontId="7" fillId="2" borderId="4" xfId="2" quotePrefix="1" applyFont="1" applyFill="1" applyBorder="1" applyProtection="1">
      <protection locked="0"/>
    </xf>
    <xf numFmtId="0" fontId="5" fillId="2" borderId="4" xfId="2" applyFill="1" applyBorder="1" applyAlignment="1" applyProtection="1">
      <alignment wrapText="1"/>
      <protection locked="0"/>
    </xf>
    <xf numFmtId="0" fontId="7" fillId="2" borderId="4" xfId="2" applyFont="1" applyFill="1" applyBorder="1" applyAlignment="1" applyProtection="1">
      <alignment wrapText="1"/>
      <protection locked="0"/>
    </xf>
    <xf numFmtId="168" fontId="7" fillId="4" borderId="8" xfId="2" applyNumberFormat="1" applyFont="1" applyFill="1" applyBorder="1" applyAlignment="1" applyProtection="1">
      <alignment horizontal="left"/>
      <protection locked="0"/>
    </xf>
    <xf numFmtId="0" fontId="6" fillId="2" borderId="4" xfId="2" applyFont="1" applyFill="1" applyBorder="1" applyAlignment="1" applyProtection="1">
      <alignment horizontal="left"/>
      <protection locked="0"/>
    </xf>
    <xf numFmtId="170" fontId="5" fillId="4" borderId="8" xfId="5" applyNumberFormat="1" applyFont="1" applyFill="1" applyBorder="1" applyAlignment="1" applyProtection="1">
      <alignment horizontal="center"/>
      <protection locked="0"/>
    </xf>
    <xf numFmtId="0" fontId="5" fillId="2" borderId="9" xfId="2" applyFill="1" applyBorder="1" applyProtection="1">
      <protection locked="0"/>
    </xf>
    <xf numFmtId="168" fontId="5" fillId="4" borderId="10" xfId="4" applyNumberFormat="1" applyFont="1" applyFill="1" applyBorder="1" applyProtection="1">
      <protection locked="0"/>
    </xf>
    <xf numFmtId="0" fontId="7" fillId="2" borderId="5" xfId="2" applyFont="1" applyFill="1" applyBorder="1" applyProtection="1">
      <protection locked="0"/>
    </xf>
    <xf numFmtId="168" fontId="5" fillId="4" borderId="7" xfId="4" applyNumberFormat="1" applyFont="1" applyFill="1" applyBorder="1" applyAlignment="1" applyProtection="1">
      <protection locked="0"/>
    </xf>
    <xf numFmtId="168" fontId="5" fillId="4" borderId="8" xfId="4" applyNumberFormat="1" applyFont="1" applyFill="1" applyBorder="1" applyAlignment="1" applyProtection="1">
      <protection locked="0"/>
    </xf>
    <xf numFmtId="168" fontId="5" fillId="4" borderId="8" xfId="5" applyNumberFormat="1" applyFont="1" applyFill="1" applyBorder="1" applyAlignment="1" applyProtection="1">
      <alignment horizontal="left" vertical="center"/>
      <protection locked="0"/>
    </xf>
    <xf numFmtId="168" fontId="5" fillId="4" borderId="11" xfId="5" applyNumberFormat="1" applyFont="1" applyFill="1" applyBorder="1" applyAlignment="1" applyProtection="1">
      <alignment horizontal="left" vertical="center"/>
      <protection locked="0"/>
    </xf>
    <xf numFmtId="168" fontId="7" fillId="4" borderId="8" xfId="4" applyNumberFormat="1" applyFont="1" applyFill="1" applyBorder="1" applyAlignment="1" applyProtection="1">
      <protection locked="0"/>
    </xf>
    <xf numFmtId="0" fontId="7" fillId="2" borderId="12" xfId="2" applyFont="1" applyFill="1" applyBorder="1" applyProtection="1">
      <protection locked="0"/>
    </xf>
    <xf numFmtId="168" fontId="7" fillId="4" borderId="13" xfId="4" applyNumberFormat="1" applyFont="1" applyFill="1" applyBorder="1" applyProtection="1">
      <protection locked="0"/>
    </xf>
    <xf numFmtId="168" fontId="5" fillId="4" borderId="8" xfId="4" applyNumberFormat="1" applyFont="1" applyFill="1" applyBorder="1" applyAlignment="1" applyProtection="1">
      <alignment horizontal="center"/>
      <protection locked="0"/>
    </xf>
    <xf numFmtId="0" fontId="7" fillId="2" borderId="4" xfId="2" applyFont="1" applyFill="1" applyBorder="1" applyAlignment="1" applyProtection="1">
      <alignment horizontal="left" wrapText="1"/>
      <protection locked="0"/>
    </xf>
    <xf numFmtId="169" fontId="7" fillId="2" borderId="12" xfId="4" applyFont="1" applyFill="1" applyBorder="1" applyProtection="1">
      <protection locked="0"/>
    </xf>
    <xf numFmtId="169" fontId="7" fillId="4" borderId="13" xfId="4" applyFont="1" applyFill="1" applyBorder="1" applyProtection="1">
      <protection locked="0"/>
    </xf>
    <xf numFmtId="168" fontId="5" fillId="2" borderId="0" xfId="2" applyNumberFormat="1" applyFill="1" applyProtection="1">
      <protection locked="0"/>
    </xf>
    <xf numFmtId="167" fontId="10" fillId="3" borderId="10" xfId="2" applyNumberFormat="1" applyFont="1" applyFill="1" applyBorder="1" applyAlignment="1" applyProtection="1">
      <alignment horizontal="center"/>
      <protection locked="0"/>
    </xf>
    <xf numFmtId="168" fontId="5" fillId="4" borderId="1" xfId="5" applyNumberFormat="1" applyFont="1" applyFill="1" applyBorder="1" applyAlignment="1" applyProtection="1">
      <alignment horizontal="center" vertical="center"/>
      <protection locked="0"/>
    </xf>
    <xf numFmtId="0" fontId="5" fillId="0" borderId="1" xfId="2" applyBorder="1" applyAlignment="1" applyProtection="1">
      <alignment horizontal="left"/>
      <protection locked="0"/>
    </xf>
    <xf numFmtId="168" fontId="5" fillId="4" borderId="1" xfId="5" applyNumberFormat="1" applyFont="1" applyFill="1" applyBorder="1" applyAlignment="1" applyProtection="1">
      <alignment horizontal="center"/>
      <protection locked="0"/>
    </xf>
    <xf numFmtId="0" fontId="5" fillId="0" borderId="1" xfId="2" applyBorder="1" applyAlignment="1" applyProtection="1">
      <alignment horizontal="left" vertical="center" wrapText="1"/>
      <protection locked="0"/>
    </xf>
    <xf numFmtId="0" fontId="5" fillId="2" borderId="1" xfId="2" applyFill="1" applyBorder="1" applyAlignment="1" applyProtection="1">
      <alignment horizontal="left"/>
      <protection locked="0"/>
    </xf>
    <xf numFmtId="0" fontId="5" fillId="2" borderId="1" xfId="2" applyFill="1" applyBorder="1" applyProtection="1">
      <protection locked="0"/>
    </xf>
    <xf numFmtId="168" fontId="5" fillId="4" borderId="1" xfId="4" applyNumberFormat="1" applyFont="1" applyFill="1" applyBorder="1" applyProtection="1">
      <protection locked="0"/>
    </xf>
    <xf numFmtId="0" fontId="5" fillId="2" borderId="1" xfId="2" applyFill="1" applyBorder="1" applyAlignment="1" applyProtection="1">
      <alignment wrapText="1"/>
      <protection locked="0"/>
    </xf>
    <xf numFmtId="168" fontId="5" fillId="4" borderId="1" xfId="2" applyNumberFormat="1" applyFill="1" applyBorder="1" applyAlignment="1" applyProtection="1">
      <alignment horizontal="left"/>
      <protection locked="0"/>
    </xf>
    <xf numFmtId="170" fontId="5" fillId="4" borderId="1" xfId="5" applyNumberFormat="1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Protection="1">
      <protection locked="0"/>
    </xf>
    <xf numFmtId="168" fontId="5" fillId="4" borderId="1" xfId="4" applyNumberFormat="1" applyFont="1" applyFill="1" applyBorder="1" applyAlignment="1" applyProtection="1">
      <alignment horizontal="right"/>
      <protection locked="0"/>
    </xf>
    <xf numFmtId="168" fontId="5" fillId="4" borderId="1" xfId="4" applyNumberFormat="1" applyFont="1" applyFill="1" applyBorder="1" applyAlignment="1" applyProtection="1">
      <protection locked="0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5" fillId="0" borderId="15" xfId="2" applyBorder="1" applyAlignment="1">
      <alignment horizontal="left"/>
    </xf>
    <xf numFmtId="0" fontId="5" fillId="0" borderId="16" xfId="2" applyBorder="1" applyAlignment="1">
      <alignment horizontal="left"/>
    </xf>
    <xf numFmtId="0" fontId="5" fillId="0" borderId="0" xfId="2" applyAlignment="1">
      <alignment horizontal="left"/>
    </xf>
    <xf numFmtId="0" fontId="5" fillId="0" borderId="0" xfId="2"/>
    <xf numFmtId="0" fontId="5" fillId="0" borderId="18" xfId="2" applyBorder="1"/>
    <xf numFmtId="0" fontId="7" fillId="0" borderId="19" xfId="2" applyFont="1" applyBorder="1" applyAlignment="1">
      <alignment horizontal="center" wrapText="1"/>
    </xf>
    <xf numFmtId="0" fontId="7" fillId="0" borderId="20" xfId="2" applyFont="1" applyBorder="1" applyAlignment="1">
      <alignment horizontal="center"/>
    </xf>
    <xf numFmtId="0" fontId="3" fillId="0" borderId="22" xfId="0" applyFont="1" applyBorder="1" applyAlignment="1">
      <alignment wrapText="1"/>
    </xf>
    <xf numFmtId="0" fontId="5" fillId="0" borderId="22" xfId="2" applyBorder="1"/>
    <xf numFmtId="0" fontId="14" fillId="0" borderId="0" xfId="2" applyFont="1"/>
    <xf numFmtId="0" fontId="5" fillId="0" borderId="0" xfId="2" applyAlignment="1">
      <alignment wrapText="1"/>
    </xf>
    <xf numFmtId="0" fontId="16" fillId="0" borderId="17" xfId="2" applyFont="1" applyBorder="1" applyAlignment="1">
      <alignment horizontal="center"/>
    </xf>
    <xf numFmtId="0" fontId="13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6" fillId="0" borderId="28" xfId="2" applyFont="1" applyBorder="1"/>
    <xf numFmtId="166" fontId="6" fillId="0" borderId="1" xfId="2" applyNumberFormat="1" applyFont="1" applyBorder="1" applyAlignment="1">
      <alignment horizontal="center"/>
    </xf>
    <xf numFmtId="166" fontId="6" fillId="0" borderId="1" xfId="2" applyNumberFormat="1" applyFont="1" applyBorder="1" applyAlignment="1">
      <alignment horizontal="right"/>
    </xf>
    <xf numFmtId="0" fontId="5" fillId="2" borderId="28" xfId="2" applyFill="1" applyBorder="1"/>
    <xf numFmtId="166" fontId="5" fillId="2" borderId="1" xfId="2" applyNumberFormat="1" applyFill="1" applyBorder="1"/>
    <xf numFmtId="166" fontId="7" fillId="2" borderId="1" xfId="2" applyNumberFormat="1" applyFont="1" applyFill="1" applyBorder="1"/>
    <xf numFmtId="0" fontId="5" fillId="2" borderId="28" xfId="2" applyFill="1" applyBorder="1" applyAlignment="1">
      <alignment horizontal="left" wrapText="1"/>
    </xf>
    <xf numFmtId="0" fontId="6" fillId="2" borderId="28" xfId="2" applyFont="1" applyFill="1" applyBorder="1" applyAlignment="1">
      <alignment horizontal="left" wrapText="1"/>
    </xf>
    <xf numFmtId="166" fontId="9" fillId="2" borderId="1" xfId="2" applyNumberFormat="1" applyFont="1" applyFill="1" applyBorder="1" applyAlignment="1">
      <alignment horizontal="center" wrapText="1"/>
    </xf>
    <xf numFmtId="0" fontId="7" fillId="2" borderId="28" xfId="2" applyFont="1" applyFill="1" applyBorder="1" applyAlignment="1">
      <alignment horizontal="left" wrapText="1"/>
    </xf>
    <xf numFmtId="166" fontId="7" fillId="2" borderId="28" xfId="2" applyNumberFormat="1" applyFont="1" applyFill="1" applyBorder="1" applyAlignment="1">
      <alignment wrapText="1"/>
    </xf>
    <xf numFmtId="0" fontId="0" fillId="0" borderId="15" xfId="0" applyBorder="1"/>
    <xf numFmtId="0" fontId="0" fillId="0" borderId="16" xfId="0" applyBorder="1"/>
    <xf numFmtId="0" fontId="5" fillId="2" borderId="0" xfId="2" applyFill="1"/>
    <xf numFmtId="0" fontId="0" fillId="0" borderId="18" xfId="0" applyBorder="1"/>
    <xf numFmtId="0" fontId="3" fillId="0" borderId="28" xfId="0" applyFont="1" applyBorder="1" applyAlignment="1">
      <alignment horizontal="left" wrapText="1"/>
    </xf>
    <xf numFmtId="0" fontId="7" fillId="2" borderId="0" xfId="2" applyFont="1" applyFill="1"/>
    <xf numFmtId="0" fontId="0" fillId="0" borderId="22" xfId="0" applyBorder="1"/>
    <xf numFmtId="0" fontId="0" fillId="0" borderId="28" xfId="0" applyBorder="1"/>
    <xf numFmtId="0" fontId="6" fillId="5" borderId="17" xfId="2" applyFont="1" applyFill="1" applyBorder="1" applyAlignment="1">
      <alignment horizontal="left" wrapText="1"/>
    </xf>
    <xf numFmtId="170" fontId="5" fillId="5" borderId="0" xfId="5" applyNumberFormat="1" applyFont="1" applyFill="1" applyBorder="1" applyAlignment="1" applyProtection="1">
      <alignment horizontal="center"/>
    </xf>
    <xf numFmtId="0" fontId="5" fillId="5" borderId="17" xfId="2" applyFill="1" applyBorder="1" applyAlignment="1">
      <alignment wrapText="1"/>
    </xf>
    <xf numFmtId="0" fontId="5" fillId="5" borderId="0" xfId="2" applyFill="1"/>
    <xf numFmtId="0" fontId="11" fillId="5" borderId="21" xfId="2" applyFont="1" applyFill="1" applyBorder="1" applyAlignment="1">
      <alignment horizontal="center" wrapText="1"/>
    </xf>
    <xf numFmtId="43" fontId="3" fillId="5" borderId="1" xfId="1" applyFont="1" applyFill="1" applyBorder="1" applyAlignment="1"/>
    <xf numFmtId="0" fontId="6" fillId="5" borderId="0" xfId="2" applyFont="1" applyFill="1" applyAlignment="1">
      <alignment horizontal="left"/>
    </xf>
    <xf numFmtId="0" fontId="5" fillId="5" borderId="17" xfId="2" applyFill="1" applyBorder="1" applyAlignment="1">
      <alignment horizontal="left" wrapText="1"/>
    </xf>
    <xf numFmtId="0" fontId="13" fillId="5" borderId="17" xfId="2" applyFont="1" applyFill="1" applyBorder="1" applyAlignment="1">
      <alignment horizontal="left" wrapText="1"/>
    </xf>
    <xf numFmtId="170" fontId="12" fillId="5" borderId="0" xfId="5" applyNumberFormat="1" applyFont="1" applyFill="1" applyBorder="1" applyAlignment="1" applyProtection="1">
      <alignment horizontal="center"/>
    </xf>
    <xf numFmtId="0" fontId="7" fillId="5" borderId="17" xfId="2" applyFont="1" applyFill="1" applyBorder="1" applyAlignment="1">
      <alignment horizontal="left" wrapText="1"/>
    </xf>
    <xf numFmtId="0" fontId="7" fillId="5" borderId="17" xfId="2" applyFont="1" applyFill="1" applyBorder="1" applyAlignment="1">
      <alignment wrapText="1"/>
    </xf>
    <xf numFmtId="0" fontId="6" fillId="5" borderId="32" xfId="2" applyFont="1" applyFill="1" applyBorder="1"/>
    <xf numFmtId="0" fontId="5" fillId="5" borderId="17" xfId="2" applyFill="1" applyBorder="1"/>
    <xf numFmtId="165" fontId="5" fillId="5" borderId="0" xfId="2" applyNumberFormat="1" applyFill="1"/>
    <xf numFmtId="0" fontId="5" fillId="5" borderId="0" xfId="2" applyFill="1" applyAlignment="1">
      <alignment horizontal="right"/>
    </xf>
    <xf numFmtId="0" fontId="5" fillId="5" borderId="25" xfId="2" applyFill="1" applyBorder="1"/>
    <xf numFmtId="0" fontId="5" fillId="5" borderId="26" xfId="2" applyFill="1" applyBorder="1"/>
    <xf numFmtId="0" fontId="6" fillId="5" borderId="28" xfId="2" applyFont="1" applyFill="1" applyBorder="1" applyAlignment="1">
      <alignment horizontal="left" wrapText="1"/>
    </xf>
    <xf numFmtId="0" fontId="5" fillId="5" borderId="28" xfId="2" applyFill="1" applyBorder="1" applyAlignment="1">
      <alignment horizontal="left" wrapText="1"/>
    </xf>
    <xf numFmtId="0" fontId="5" fillId="5" borderId="29" xfId="2" applyFill="1" applyBorder="1"/>
    <xf numFmtId="0" fontId="10" fillId="5" borderId="21" xfId="2" applyFont="1" applyFill="1" applyBorder="1" applyAlignment="1">
      <alignment horizontal="center" wrapText="1"/>
    </xf>
    <xf numFmtId="170" fontId="5" fillId="5" borderId="0" xfId="5" applyNumberFormat="1" applyFont="1" applyFill="1" applyBorder="1" applyAlignment="1" applyProtection="1">
      <alignment horizontal="left"/>
    </xf>
    <xf numFmtId="0" fontId="14" fillId="5" borderId="17" xfId="2" applyFont="1" applyFill="1" applyBorder="1" applyAlignment="1">
      <alignment horizontal="left" wrapText="1"/>
    </xf>
    <xf numFmtId="170" fontId="14" fillId="5" borderId="0" xfId="5" applyNumberFormat="1" applyFont="1" applyFill="1" applyBorder="1" applyAlignment="1" applyProtection="1">
      <alignment horizontal="center"/>
    </xf>
    <xf numFmtId="0" fontId="6" fillId="5" borderId="19" xfId="2" applyFont="1" applyFill="1" applyBorder="1" applyAlignment="1">
      <alignment horizontal="left" wrapText="1"/>
    </xf>
    <xf numFmtId="170" fontId="5" fillId="5" borderId="20" xfId="5" applyNumberFormat="1" applyFont="1" applyFill="1" applyBorder="1" applyAlignment="1" applyProtection="1">
      <alignment horizontal="center"/>
    </xf>
    <xf numFmtId="0" fontId="0" fillId="5" borderId="0" xfId="0" applyFill="1"/>
    <xf numFmtId="0" fontId="0" fillId="5" borderId="18" xfId="0" applyFill="1" applyBorder="1"/>
    <xf numFmtId="0" fontId="0" fillId="5" borderId="26" xfId="0" applyFill="1" applyBorder="1"/>
    <xf numFmtId="0" fontId="0" fillId="5" borderId="27" xfId="0" applyFill="1" applyBorder="1"/>
    <xf numFmtId="0" fontId="5" fillId="5" borderId="1" xfId="2" applyFill="1" applyBorder="1" applyAlignment="1">
      <alignment horizontal="left" wrapText="1"/>
    </xf>
    <xf numFmtId="166" fontId="7" fillId="5" borderId="1" xfId="2" applyNumberFormat="1" applyFont="1" applyFill="1" applyBorder="1"/>
    <xf numFmtId="0" fontId="5" fillId="5" borderId="1" xfId="2" applyFill="1" applyBorder="1"/>
    <xf numFmtId="0" fontId="5" fillId="5" borderId="22" xfId="2" applyFill="1" applyBorder="1"/>
    <xf numFmtId="172" fontId="7" fillId="5" borderId="1" xfId="2" applyNumberFormat="1" applyFont="1" applyFill="1" applyBorder="1"/>
    <xf numFmtId="166" fontId="5" fillId="5" borderId="30" xfId="2" applyNumberFormat="1" applyFill="1" applyBorder="1"/>
    <xf numFmtId="172" fontId="5" fillId="5" borderId="30" xfId="2" applyNumberFormat="1" applyFill="1" applyBorder="1"/>
    <xf numFmtId="0" fontId="5" fillId="5" borderId="30" xfId="2" applyFill="1" applyBorder="1"/>
    <xf numFmtId="0" fontId="5" fillId="5" borderId="31" xfId="2" applyFill="1" applyBorder="1"/>
    <xf numFmtId="0" fontId="3" fillId="5" borderId="1" xfId="0" applyFont="1" applyFill="1" applyBorder="1" applyAlignment="1">
      <alignment wrapText="1"/>
    </xf>
    <xf numFmtId="0" fontId="3" fillId="5" borderId="22" xfId="0" applyFont="1" applyFill="1" applyBorder="1" applyAlignment="1">
      <alignment wrapText="1"/>
    </xf>
    <xf numFmtId="0" fontId="12" fillId="5" borderId="1" xfId="2" applyFont="1" applyFill="1" applyBorder="1"/>
    <xf numFmtId="171" fontId="13" fillId="5" borderId="12" xfId="2" applyNumberFormat="1" applyFont="1" applyFill="1" applyBorder="1" applyAlignment="1">
      <alignment horizontal="right"/>
    </xf>
    <xf numFmtId="171" fontId="13" fillId="5" borderId="23" xfId="2" applyNumberFormat="1" applyFont="1" applyFill="1" applyBorder="1" applyAlignment="1">
      <alignment horizontal="right"/>
    </xf>
    <xf numFmtId="0" fontId="14" fillId="5" borderId="1" xfId="2" applyFont="1" applyFill="1" applyBorder="1"/>
    <xf numFmtId="0" fontId="14" fillId="5" borderId="22" xfId="2" applyFont="1" applyFill="1" applyBorder="1"/>
    <xf numFmtId="0" fontId="5" fillId="5" borderId="24" xfId="2" applyFill="1" applyBorder="1" applyAlignment="1">
      <alignment wrapText="1"/>
    </xf>
    <xf numFmtId="0" fontId="5" fillId="5" borderId="6" xfId="2" applyFill="1" applyBorder="1"/>
    <xf numFmtId="0" fontId="5" fillId="5" borderId="18" xfId="2" applyFill="1" applyBorder="1"/>
    <xf numFmtId="0" fontId="5" fillId="5" borderId="25" xfId="2" applyFill="1" applyBorder="1" applyAlignment="1">
      <alignment wrapText="1"/>
    </xf>
    <xf numFmtId="0" fontId="5" fillId="5" borderId="27" xfId="2" applyFill="1" applyBorder="1"/>
    <xf numFmtId="0" fontId="5" fillId="6" borderId="1" xfId="2" applyFill="1" applyBorder="1" applyAlignment="1" applyProtection="1">
      <alignment horizontal="left" vertical="center" wrapText="1"/>
      <protection locked="0"/>
    </xf>
    <xf numFmtId="0" fontId="6" fillId="6" borderId="28" xfId="2" applyFont="1" applyFill="1" applyBorder="1" applyAlignment="1">
      <alignment horizontal="left" wrapText="1"/>
    </xf>
    <xf numFmtId="0" fontId="5" fillId="6" borderId="28" xfId="2" applyFill="1" applyBorder="1" applyAlignment="1">
      <alignment horizontal="left" wrapText="1"/>
    </xf>
    <xf numFmtId="166" fontId="7" fillId="6" borderId="1" xfId="2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10" fillId="2" borderId="14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17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3" fillId="0" borderId="28" xfId="0" applyFont="1" applyBorder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167" fontId="10" fillId="2" borderId="5" xfId="2" applyNumberFormat="1" applyFont="1" applyFill="1" applyBorder="1" applyAlignment="1" applyProtection="1">
      <alignment horizontal="center"/>
      <protection locked="0"/>
    </xf>
    <xf numFmtId="167" fontId="10" fillId="2" borderId="6" xfId="2" applyNumberFormat="1" applyFont="1" applyFill="1" applyBorder="1" applyAlignment="1" applyProtection="1">
      <alignment horizontal="center"/>
      <protection locked="0"/>
    </xf>
    <xf numFmtId="167" fontId="10" fillId="2" borderId="4" xfId="2" applyNumberFormat="1" applyFont="1" applyFill="1" applyBorder="1" applyAlignment="1" applyProtection="1">
      <alignment horizontal="center"/>
      <protection locked="0"/>
    </xf>
    <xf numFmtId="167" fontId="10" fillId="2" borderId="0" xfId="2" applyNumberFormat="1" applyFont="1" applyFill="1" applyAlignment="1" applyProtection="1">
      <alignment horizontal="center"/>
      <protection locked="0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5" borderId="22" xfId="0" applyFont="1" applyFill="1" applyBorder="1" applyAlignment="1">
      <alignment horizontal="center" wrapText="1"/>
    </xf>
    <xf numFmtId="0" fontId="7" fillId="5" borderId="19" xfId="2" applyFont="1" applyFill="1" applyBorder="1" applyAlignment="1">
      <alignment horizontal="center"/>
    </xf>
    <xf numFmtId="0" fontId="7" fillId="5" borderId="20" xfId="2" applyFont="1" applyFill="1" applyBorder="1" applyAlignment="1">
      <alignment horizontal="center"/>
    </xf>
    <xf numFmtId="0" fontId="7" fillId="5" borderId="17" xfId="2" applyFont="1" applyFill="1" applyBorder="1" applyAlignment="1">
      <alignment horizontal="left" wrapText="1"/>
    </xf>
    <xf numFmtId="0" fontId="7" fillId="5" borderId="0" xfId="2" applyFont="1" applyFill="1" applyAlignment="1">
      <alignment horizontal="left" wrapText="1"/>
    </xf>
    <xf numFmtId="0" fontId="7" fillId="0" borderId="14" xfId="2" applyFont="1" applyBorder="1" applyAlignment="1">
      <alignment horizontal="center" wrapText="1"/>
    </xf>
    <xf numFmtId="0" fontId="7" fillId="0" borderId="15" xfId="2" applyFont="1" applyBorder="1" applyAlignment="1">
      <alignment horizontal="center" wrapText="1"/>
    </xf>
    <xf numFmtId="0" fontId="7" fillId="0" borderId="17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17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10" fillId="0" borderId="14" xfId="2" applyFont="1" applyBorder="1" applyAlignment="1">
      <alignment horizontal="center" wrapText="1"/>
    </xf>
    <xf numFmtId="0" fontId="10" fillId="0" borderId="15" xfId="2" applyFont="1" applyBorder="1" applyAlignment="1">
      <alignment horizontal="center" wrapText="1"/>
    </xf>
    <xf numFmtId="0" fontId="10" fillId="0" borderId="17" xfId="2" applyFont="1" applyBorder="1" applyAlignment="1">
      <alignment horizontal="center" wrapText="1"/>
    </xf>
    <xf numFmtId="0" fontId="10" fillId="0" borderId="0" xfId="2" applyFont="1" applyAlignment="1">
      <alignment horizontal="center" wrapText="1"/>
    </xf>
    <xf numFmtId="0" fontId="10" fillId="0" borderId="1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5" fillId="0" borderId="28" xfId="2" applyBorder="1" applyAlignment="1">
      <alignment horizontal="left" wrapText="1"/>
    </xf>
    <xf numFmtId="0" fontId="5" fillId="0" borderId="1" xfId="2" applyBorder="1" applyAlignment="1">
      <alignment horizontal="left" wrapText="1"/>
    </xf>
    <xf numFmtId="0" fontId="5" fillId="2" borderId="28" xfId="2" applyFill="1" applyBorder="1" applyAlignment="1">
      <alignment horizontal="left" wrapText="1"/>
    </xf>
    <xf numFmtId="0" fontId="5" fillId="2" borderId="1" xfId="2" applyFill="1" applyBorder="1" applyAlignment="1">
      <alignment horizontal="left" wrapText="1"/>
    </xf>
    <xf numFmtId="0" fontId="17" fillId="0" borderId="0" xfId="0" applyFont="1" applyAlignment="1">
      <alignment horizontal="left"/>
    </xf>
    <xf numFmtId="0" fontId="17" fillId="0" borderId="0" xfId="0" applyFont="1"/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5" fillId="0" borderId="33" xfId="2" applyBorder="1" applyAlignment="1">
      <alignment horizontal="left"/>
    </xf>
    <xf numFmtId="0" fontId="18" fillId="0" borderId="1" xfId="0" applyFont="1" applyBorder="1"/>
    <xf numFmtId="0" fontId="5" fillId="0" borderId="1" xfId="2" applyFill="1" applyBorder="1" applyProtection="1">
      <protection locked="0"/>
    </xf>
  </cellXfs>
  <cellStyles count="6">
    <cellStyle name="Comma" xfId="1" builtinId="3"/>
    <cellStyle name="Currency 2" xfId="5" xr:uid="{E221A176-1D74-472C-B27E-CC8C50907E31}"/>
    <cellStyle name="Currency 2 3" xfId="4" xr:uid="{DA4488D8-6C8B-479C-845C-9EB70996D7F7}"/>
    <cellStyle name="Normal" xfId="0" builtinId="0"/>
    <cellStyle name="Normal 2 5" xfId="2" xr:uid="{DE964873-F432-42D9-AC55-907372C33F93}"/>
    <cellStyle name="Percent 2" xfId="3" xr:uid="{FE6CFFEA-118F-4319-B85C-9E1E580A904C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2133600</xdr:colOff>
      <xdr:row>40</xdr:row>
      <xdr:rowOff>85725</xdr:rowOff>
    </xdr:from>
    <xdr:to>
      <xdr:col>0</xdr:col>
      <xdr:colOff>2838450</xdr:colOff>
      <xdr:row>44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CB3E2999-0A28-44A5-ADB9-EE46A4655155}"/>
            </a:ext>
          </a:extLst>
        </xdr:cNvPr>
        <xdr:cNvSpPr/>
      </xdr:nvSpPr>
      <xdr:spPr>
        <a:xfrm>
          <a:off x="2133600" y="7531100"/>
          <a:ext cx="704850" cy="10096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A98F-4E53-46A7-BA74-FB8E7A008DC1}">
  <dimension ref="A1:F103"/>
  <sheetViews>
    <sheetView view="pageBreakPreview" topLeftCell="A78" zoomScale="90" zoomScaleNormal="75" zoomScaleSheetLayoutView="90" workbookViewId="0">
      <selection activeCell="E95" sqref="E95"/>
    </sheetView>
  </sheetViews>
  <sheetFormatPr defaultColWidth="31.77734375" defaultRowHeight="13.2" x14ac:dyDescent="0.25"/>
  <cols>
    <col min="1" max="1" width="57" style="28" customWidth="1"/>
    <col min="2" max="2" width="29.21875" style="64" bestFit="1" customWidth="1"/>
    <col min="3" max="16384" width="31.77734375" style="28"/>
  </cols>
  <sheetData>
    <row r="1" spans="1:5" x14ac:dyDescent="0.25">
      <c r="A1" s="178" t="s">
        <v>116</v>
      </c>
      <c r="B1" s="179"/>
    </row>
    <row r="2" spans="1:5" x14ac:dyDescent="0.25">
      <c r="A2" s="180" t="s">
        <v>106</v>
      </c>
      <c r="B2" s="181"/>
    </row>
    <row r="3" spans="1:5" ht="13.8" thickBot="1" x14ac:dyDescent="0.3">
      <c r="A3" s="29"/>
      <c r="B3" s="30"/>
    </row>
    <row r="4" spans="1:5" x14ac:dyDescent="0.25">
      <c r="A4" s="31" t="s">
        <v>107</v>
      </c>
      <c r="B4" s="32" t="s">
        <v>108</v>
      </c>
      <c r="C4" s="32" t="s">
        <v>117</v>
      </c>
      <c r="D4" s="32"/>
      <c r="E4" s="32" t="s">
        <v>108</v>
      </c>
    </row>
    <row r="5" spans="1:5" x14ac:dyDescent="0.25">
      <c r="A5" s="33"/>
      <c r="B5" s="34" t="s">
        <v>109</v>
      </c>
      <c r="C5" s="34" t="s">
        <v>109</v>
      </c>
      <c r="D5" s="34" t="s">
        <v>3</v>
      </c>
      <c r="E5" s="34" t="s">
        <v>109</v>
      </c>
    </row>
    <row r="6" spans="1:5" ht="13.8" thickBot="1" x14ac:dyDescent="0.3">
      <c r="A6" s="33"/>
      <c r="B6" s="65"/>
      <c r="C6" s="65"/>
      <c r="D6" s="65"/>
      <c r="E6" s="65"/>
    </row>
    <row r="7" spans="1:5" x14ac:dyDescent="0.25">
      <c r="A7" s="35"/>
      <c r="B7" s="36"/>
      <c r="C7" s="36"/>
      <c r="D7" s="36"/>
      <c r="E7" s="36"/>
    </row>
    <row r="8" spans="1:5" x14ac:dyDescent="0.25">
      <c r="A8" s="37" t="s">
        <v>110</v>
      </c>
      <c r="B8" s="38"/>
      <c r="C8" s="38"/>
      <c r="D8" s="38"/>
      <c r="E8" s="38"/>
    </row>
    <row r="9" spans="1:5" x14ac:dyDescent="0.25">
      <c r="A9" s="37"/>
      <c r="B9" s="38"/>
      <c r="C9" s="38"/>
      <c r="D9" s="38"/>
      <c r="E9" s="38"/>
    </row>
    <row r="10" spans="1:5" x14ac:dyDescent="0.25">
      <c r="A10" s="39" t="s">
        <v>111</v>
      </c>
      <c r="B10" s="38"/>
      <c r="C10" s="38"/>
      <c r="D10" s="38"/>
      <c r="E10" s="38"/>
    </row>
    <row r="11" spans="1:5" ht="26.4" x14ac:dyDescent="0.25">
      <c r="A11" s="166" t="s">
        <v>46</v>
      </c>
      <c r="B11" s="66">
        <v>881284913.14999998</v>
      </c>
      <c r="C11" s="66"/>
      <c r="D11" s="66"/>
      <c r="E11" s="66"/>
    </row>
    <row r="12" spans="1:5" x14ac:dyDescent="0.25">
      <c r="A12" s="67" t="s">
        <v>112</v>
      </c>
      <c r="B12" s="68">
        <v>3992856.34</v>
      </c>
      <c r="C12" s="68"/>
      <c r="D12" s="68"/>
      <c r="E12" s="68"/>
    </row>
    <row r="13" spans="1:5" x14ac:dyDescent="0.25">
      <c r="A13" s="67" t="s">
        <v>222</v>
      </c>
      <c r="B13" s="68">
        <v>57283519</v>
      </c>
      <c r="C13" s="68"/>
      <c r="D13" s="68"/>
      <c r="E13" s="68"/>
    </row>
    <row r="14" spans="1:5" ht="26.4" x14ac:dyDescent="0.25">
      <c r="A14" s="69" t="s">
        <v>47</v>
      </c>
      <c r="B14" s="66">
        <v>46852200</v>
      </c>
      <c r="C14" s="66"/>
      <c r="D14" s="66"/>
      <c r="E14" s="66"/>
    </row>
    <row r="15" spans="1:5" x14ac:dyDescent="0.25">
      <c r="A15" s="70" t="s">
        <v>113</v>
      </c>
      <c r="B15" s="68">
        <f>B14*12%</f>
        <v>5622264</v>
      </c>
      <c r="C15" s="68"/>
      <c r="D15" s="68"/>
      <c r="E15" s="68"/>
    </row>
    <row r="16" spans="1:5" x14ac:dyDescent="0.25">
      <c r="A16" s="70" t="s">
        <v>114</v>
      </c>
      <c r="B16" s="68">
        <f>(B14+B15)*12%</f>
        <v>6296935.6799999997</v>
      </c>
      <c r="C16" s="68"/>
      <c r="D16" s="68"/>
      <c r="E16" s="68"/>
    </row>
    <row r="17" spans="1:5" x14ac:dyDescent="0.25">
      <c r="A17" s="70" t="s">
        <v>198</v>
      </c>
      <c r="B17" s="68">
        <v>2100000</v>
      </c>
      <c r="C17" s="68"/>
      <c r="D17" s="68"/>
      <c r="E17" s="68"/>
    </row>
    <row r="18" spans="1:5" x14ac:dyDescent="0.25">
      <c r="A18" s="70" t="s">
        <v>197</v>
      </c>
      <c r="B18" s="68">
        <v>19000000</v>
      </c>
      <c r="C18" s="68"/>
      <c r="D18" s="68"/>
      <c r="E18" s="68"/>
    </row>
    <row r="19" spans="1:5" x14ac:dyDescent="0.25">
      <c r="A19" s="39" t="s">
        <v>48</v>
      </c>
      <c r="B19" s="43">
        <f>SUM(B11:B18)</f>
        <v>1022432688.17</v>
      </c>
      <c r="C19" s="43"/>
      <c r="D19" s="43"/>
      <c r="E19" s="43"/>
    </row>
    <row r="20" spans="1:5" x14ac:dyDescent="0.25">
      <c r="A20" s="44"/>
      <c r="B20" s="38"/>
      <c r="C20" s="38"/>
      <c r="D20" s="38"/>
      <c r="E20" s="38"/>
    </row>
    <row r="21" spans="1:5" x14ac:dyDescent="0.25">
      <c r="A21" s="39" t="s">
        <v>49</v>
      </c>
      <c r="B21" s="38"/>
      <c r="C21" s="38"/>
      <c r="D21" s="38"/>
      <c r="E21" s="38"/>
    </row>
    <row r="22" spans="1:5" x14ac:dyDescent="0.25">
      <c r="A22" s="71" t="s">
        <v>115</v>
      </c>
      <c r="B22" s="72">
        <v>1000000</v>
      </c>
      <c r="C22" s="72"/>
      <c r="D22" s="72"/>
      <c r="E22" s="72"/>
    </row>
    <row r="23" spans="1:5" x14ac:dyDescent="0.25">
      <c r="A23" s="71" t="s">
        <v>50</v>
      </c>
      <c r="B23" s="72">
        <v>20000000</v>
      </c>
      <c r="C23" s="72"/>
      <c r="D23" s="72"/>
      <c r="E23" s="72"/>
    </row>
    <row r="24" spans="1:5" x14ac:dyDescent="0.25">
      <c r="A24" s="71" t="s">
        <v>51</v>
      </c>
      <c r="B24" s="72">
        <v>20000</v>
      </c>
      <c r="C24" s="72"/>
      <c r="D24" s="72"/>
      <c r="E24" s="72"/>
    </row>
    <row r="25" spans="1:5" x14ac:dyDescent="0.25">
      <c r="A25" s="71" t="s">
        <v>52</v>
      </c>
      <c r="B25" s="72">
        <v>10000000</v>
      </c>
      <c r="C25" s="72"/>
      <c r="D25" s="72"/>
      <c r="E25" s="72"/>
    </row>
    <row r="26" spans="1:5" x14ac:dyDescent="0.25">
      <c r="A26" s="71" t="s">
        <v>53</v>
      </c>
      <c r="B26" s="72">
        <v>5000</v>
      </c>
      <c r="C26" s="72"/>
      <c r="D26" s="72"/>
      <c r="E26" s="72"/>
    </row>
    <row r="27" spans="1:5" x14ac:dyDescent="0.25">
      <c r="A27" s="71" t="s">
        <v>54</v>
      </c>
      <c r="B27" s="72">
        <v>500000</v>
      </c>
      <c r="C27" s="72"/>
      <c r="D27" s="72"/>
      <c r="E27" s="72"/>
    </row>
    <row r="28" spans="1:5" x14ac:dyDescent="0.25">
      <c r="A28" s="71" t="s">
        <v>55</v>
      </c>
      <c r="B28" s="72">
        <v>5000000</v>
      </c>
      <c r="C28" s="72"/>
      <c r="D28" s="72"/>
      <c r="E28" s="72"/>
    </row>
    <row r="29" spans="1:5" x14ac:dyDescent="0.25">
      <c r="A29" s="71" t="s">
        <v>56</v>
      </c>
      <c r="B29" s="72">
        <v>5000000</v>
      </c>
      <c r="C29" s="72"/>
      <c r="D29" s="72"/>
      <c r="E29" s="72"/>
    </row>
    <row r="30" spans="1:5" x14ac:dyDescent="0.25">
      <c r="A30" s="71" t="s">
        <v>57</v>
      </c>
      <c r="B30" s="72">
        <v>1000000</v>
      </c>
      <c r="C30" s="72"/>
      <c r="D30" s="72"/>
      <c r="E30" s="72"/>
    </row>
    <row r="31" spans="1:5" x14ac:dyDescent="0.25">
      <c r="A31" s="71" t="s">
        <v>58</v>
      </c>
      <c r="B31" s="72">
        <v>100000</v>
      </c>
      <c r="C31" s="72"/>
      <c r="D31" s="72"/>
      <c r="E31" s="72"/>
    </row>
    <row r="32" spans="1:5" x14ac:dyDescent="0.25">
      <c r="A32" s="71" t="s">
        <v>59</v>
      </c>
      <c r="B32" s="72">
        <v>1000000</v>
      </c>
      <c r="C32" s="72"/>
      <c r="D32" s="72"/>
      <c r="E32" s="72"/>
    </row>
    <row r="33" spans="1:5" x14ac:dyDescent="0.25">
      <c r="A33" s="73" t="s">
        <v>60</v>
      </c>
      <c r="B33" s="72">
        <v>1000000</v>
      </c>
      <c r="C33" s="72"/>
      <c r="D33" s="72"/>
      <c r="E33" s="72"/>
    </row>
    <row r="34" spans="1:5" x14ac:dyDescent="0.25">
      <c r="A34" s="45"/>
      <c r="B34" s="38"/>
      <c r="C34" s="38"/>
      <c r="D34" s="38"/>
      <c r="E34" s="38"/>
    </row>
    <row r="35" spans="1:5" x14ac:dyDescent="0.25">
      <c r="A35" s="46" t="s">
        <v>61</v>
      </c>
      <c r="B35" s="38"/>
      <c r="C35" s="38"/>
      <c r="D35" s="38"/>
      <c r="E35" s="38"/>
    </row>
    <row r="36" spans="1:5" x14ac:dyDescent="0.25">
      <c r="A36" s="70" t="s">
        <v>62</v>
      </c>
      <c r="B36" s="74">
        <v>1800000</v>
      </c>
      <c r="C36" s="74"/>
      <c r="D36" s="74"/>
      <c r="E36" s="74"/>
    </row>
    <row r="37" spans="1:5" x14ac:dyDescent="0.25">
      <c r="A37" s="70" t="s">
        <v>63</v>
      </c>
      <c r="B37" s="74">
        <v>220000</v>
      </c>
      <c r="C37" s="74"/>
      <c r="D37" s="74"/>
      <c r="E37" s="74"/>
    </row>
    <row r="38" spans="1:5" x14ac:dyDescent="0.25">
      <c r="A38" s="70" t="s">
        <v>64</v>
      </c>
      <c r="B38" s="74">
        <v>3000000</v>
      </c>
      <c r="C38" s="74"/>
      <c r="D38" s="74"/>
      <c r="E38" s="74"/>
    </row>
    <row r="39" spans="1:5" x14ac:dyDescent="0.25">
      <c r="A39" s="39" t="s">
        <v>48</v>
      </c>
      <c r="B39" s="47">
        <f>SUM(B36:B38)</f>
        <v>5020000</v>
      </c>
      <c r="C39" s="47"/>
      <c r="D39" s="47"/>
      <c r="E39" s="47"/>
    </row>
    <row r="40" spans="1:5" x14ac:dyDescent="0.25">
      <c r="A40" s="45"/>
      <c r="B40" s="38"/>
      <c r="C40" s="38"/>
      <c r="D40" s="38"/>
      <c r="E40" s="38"/>
    </row>
    <row r="41" spans="1:5" x14ac:dyDescent="0.25">
      <c r="A41" s="48" t="s">
        <v>65</v>
      </c>
      <c r="B41" s="49"/>
      <c r="C41" s="49"/>
      <c r="D41" s="49"/>
      <c r="E41" s="49"/>
    </row>
    <row r="42" spans="1:5" x14ac:dyDescent="0.25">
      <c r="A42" s="70" t="s">
        <v>200</v>
      </c>
      <c r="B42" s="75">
        <v>1000000</v>
      </c>
      <c r="C42" s="75"/>
      <c r="D42" s="75"/>
      <c r="E42" s="75"/>
    </row>
    <row r="43" spans="1:5" x14ac:dyDescent="0.25">
      <c r="A43" s="70" t="s">
        <v>199</v>
      </c>
      <c r="B43" s="72">
        <v>1800000</v>
      </c>
      <c r="C43" s="72"/>
      <c r="D43" s="72"/>
      <c r="E43" s="72"/>
    </row>
    <row r="44" spans="1:5" x14ac:dyDescent="0.25">
      <c r="A44" s="39" t="s">
        <v>48</v>
      </c>
      <c r="B44" s="43">
        <f>SUM(B42:B43)</f>
        <v>2800000</v>
      </c>
      <c r="C44" s="43"/>
      <c r="D44" s="43"/>
      <c r="E44" s="43"/>
    </row>
    <row r="45" spans="1:5" x14ac:dyDescent="0.25">
      <c r="A45" s="42"/>
      <c r="B45" s="38"/>
      <c r="C45" s="38"/>
      <c r="D45" s="38"/>
      <c r="E45" s="38"/>
    </row>
    <row r="46" spans="1:5" x14ac:dyDescent="0.25">
      <c r="A46" s="46" t="s">
        <v>66</v>
      </c>
      <c r="B46" s="38"/>
      <c r="C46" s="38"/>
      <c r="D46" s="38"/>
      <c r="E46" s="38"/>
    </row>
    <row r="47" spans="1:5" x14ac:dyDescent="0.25">
      <c r="A47" s="71" t="s">
        <v>67</v>
      </c>
      <c r="B47" s="72">
        <v>15000</v>
      </c>
      <c r="C47" s="72"/>
      <c r="D47" s="72"/>
      <c r="E47" s="72"/>
    </row>
    <row r="48" spans="1:5" x14ac:dyDescent="0.25">
      <c r="A48" s="35"/>
      <c r="B48" s="38"/>
      <c r="C48" s="38"/>
      <c r="D48" s="38"/>
      <c r="E48" s="38"/>
    </row>
    <row r="49" spans="1:6" x14ac:dyDescent="0.25">
      <c r="A49" s="35"/>
      <c r="B49" s="38"/>
      <c r="C49" s="38"/>
      <c r="D49" s="38"/>
      <c r="E49" s="38"/>
    </row>
    <row r="50" spans="1:6" x14ac:dyDescent="0.25">
      <c r="A50" s="39" t="s">
        <v>68</v>
      </c>
      <c r="B50" s="38"/>
      <c r="C50" s="38"/>
      <c r="D50" s="38"/>
      <c r="E50" s="38"/>
    </row>
    <row r="51" spans="1:6" x14ac:dyDescent="0.25">
      <c r="A51" s="71" t="s">
        <v>69</v>
      </c>
      <c r="B51" s="72">
        <v>15000</v>
      </c>
      <c r="C51" s="72"/>
      <c r="D51" s="72"/>
      <c r="E51" s="72"/>
      <c r="F51" s="71"/>
    </row>
    <row r="52" spans="1:6" x14ac:dyDescent="0.25">
      <c r="A52" s="35"/>
      <c r="B52" s="38"/>
      <c r="C52" s="38"/>
      <c r="D52" s="38"/>
      <c r="E52" s="38"/>
    </row>
    <row r="53" spans="1:6" x14ac:dyDescent="0.25">
      <c r="A53" s="76" t="s">
        <v>70</v>
      </c>
      <c r="B53" s="72">
        <v>500000</v>
      </c>
      <c r="C53" s="72"/>
      <c r="D53" s="72"/>
      <c r="E53" s="72"/>
    </row>
    <row r="54" spans="1:6" x14ac:dyDescent="0.25">
      <c r="A54" s="35" t="s">
        <v>71</v>
      </c>
      <c r="B54" s="38"/>
      <c r="C54" s="38"/>
      <c r="D54" s="38"/>
      <c r="E54" s="38"/>
    </row>
    <row r="55" spans="1:6" x14ac:dyDescent="0.25">
      <c r="A55" s="35"/>
      <c r="B55" s="38"/>
      <c r="C55" s="38"/>
      <c r="D55" s="38"/>
      <c r="E55" s="38"/>
    </row>
    <row r="56" spans="1:6" x14ac:dyDescent="0.25">
      <c r="A56" s="39" t="s">
        <v>72</v>
      </c>
      <c r="B56" s="38"/>
      <c r="C56" s="38"/>
      <c r="D56" s="38"/>
      <c r="E56" s="38"/>
    </row>
    <row r="57" spans="1:6" x14ac:dyDescent="0.25">
      <c r="A57" s="71" t="s">
        <v>73</v>
      </c>
      <c r="B57" s="72">
        <v>10000</v>
      </c>
      <c r="C57" s="72"/>
      <c r="D57" s="72"/>
      <c r="E57" s="72"/>
    </row>
    <row r="58" spans="1:6" x14ac:dyDescent="0.25">
      <c r="A58" s="35"/>
      <c r="B58" s="38"/>
      <c r="C58" s="38"/>
      <c r="D58" s="38"/>
      <c r="E58" s="38"/>
    </row>
    <row r="59" spans="1:6" x14ac:dyDescent="0.25">
      <c r="A59" s="76" t="s">
        <v>74</v>
      </c>
      <c r="B59" s="72">
        <v>10000000</v>
      </c>
      <c r="C59" s="72"/>
      <c r="D59" s="72"/>
      <c r="E59" s="72"/>
    </row>
    <row r="60" spans="1:6" x14ac:dyDescent="0.25">
      <c r="A60" s="35" t="s">
        <v>75</v>
      </c>
      <c r="B60" s="38"/>
      <c r="C60" s="38"/>
      <c r="D60" s="38"/>
      <c r="E60" s="38"/>
    </row>
    <row r="61" spans="1:6" x14ac:dyDescent="0.25">
      <c r="A61" s="35"/>
      <c r="B61" s="38"/>
      <c r="C61" s="38"/>
      <c r="D61" s="38"/>
      <c r="E61" s="38"/>
    </row>
    <row r="62" spans="1:6" x14ac:dyDescent="0.25">
      <c r="A62" s="76" t="s">
        <v>76</v>
      </c>
      <c r="B62" s="72">
        <v>1000000</v>
      </c>
      <c r="C62" s="72"/>
      <c r="D62" s="72"/>
      <c r="E62" s="72"/>
    </row>
    <row r="63" spans="1:6" x14ac:dyDescent="0.25">
      <c r="A63" s="35"/>
      <c r="B63" s="38"/>
      <c r="C63" s="38"/>
      <c r="D63" s="38"/>
      <c r="E63" s="38"/>
    </row>
    <row r="64" spans="1:6" x14ac:dyDescent="0.25">
      <c r="A64" s="76" t="s">
        <v>77</v>
      </c>
      <c r="B64" s="77">
        <v>10000000</v>
      </c>
      <c r="C64" s="77"/>
      <c r="D64" s="77"/>
      <c r="E64" s="38"/>
    </row>
    <row r="65" spans="1:6" x14ac:dyDescent="0.25">
      <c r="A65" s="35" t="s">
        <v>71</v>
      </c>
      <c r="B65" s="38"/>
      <c r="C65" s="38"/>
      <c r="D65" s="77"/>
      <c r="E65" s="38"/>
    </row>
    <row r="66" spans="1:6" x14ac:dyDescent="0.25">
      <c r="A66" s="35"/>
      <c r="B66" s="38"/>
      <c r="C66" s="38"/>
      <c r="D66" s="38"/>
      <c r="E66" s="38"/>
    </row>
    <row r="67" spans="1:6" x14ac:dyDescent="0.25">
      <c r="A67" s="76" t="s">
        <v>78</v>
      </c>
      <c r="B67" s="72">
        <v>5000000</v>
      </c>
      <c r="C67" s="72"/>
      <c r="D67" s="72"/>
      <c r="E67" s="72"/>
      <c r="F67" s="71"/>
    </row>
    <row r="68" spans="1:6" x14ac:dyDescent="0.25">
      <c r="A68" s="39" t="s">
        <v>79</v>
      </c>
      <c r="B68" s="38"/>
      <c r="C68" s="38"/>
      <c r="D68" s="38"/>
      <c r="E68" s="38"/>
    </row>
    <row r="69" spans="1:6" ht="13.8" thickBot="1" x14ac:dyDescent="0.3">
      <c r="A69" s="50"/>
      <c r="B69" s="51"/>
      <c r="C69" s="51"/>
      <c r="D69" s="51"/>
      <c r="E69" s="51"/>
    </row>
    <row r="70" spans="1:6" x14ac:dyDescent="0.25">
      <c r="A70" s="52" t="s">
        <v>80</v>
      </c>
      <c r="B70" s="53"/>
      <c r="C70" s="53"/>
      <c r="D70" s="53"/>
      <c r="E70" s="53"/>
    </row>
    <row r="71" spans="1:6" x14ac:dyDescent="0.25">
      <c r="A71" s="35" t="s">
        <v>81</v>
      </c>
      <c r="B71" s="54">
        <v>5610008</v>
      </c>
      <c r="C71" s="54"/>
      <c r="D71" s="54"/>
      <c r="E71" s="54"/>
    </row>
    <row r="72" spans="1:6" x14ac:dyDescent="0.25">
      <c r="A72" s="35" t="s">
        <v>82</v>
      </c>
      <c r="B72" s="54"/>
      <c r="C72" s="54"/>
      <c r="D72" s="54"/>
      <c r="E72" s="54"/>
    </row>
    <row r="73" spans="1:6" ht="26.4" x14ac:dyDescent="0.25">
      <c r="A73" s="40" t="s">
        <v>83</v>
      </c>
      <c r="B73" s="55">
        <v>1829971</v>
      </c>
      <c r="C73" s="55"/>
      <c r="D73" s="55"/>
      <c r="E73" s="55"/>
    </row>
    <row r="74" spans="1:6" x14ac:dyDescent="0.25">
      <c r="A74" s="40" t="s">
        <v>84</v>
      </c>
      <c r="B74" s="55">
        <v>300000</v>
      </c>
      <c r="C74" s="55"/>
      <c r="D74" s="55"/>
      <c r="E74" s="55"/>
    </row>
    <row r="75" spans="1:6" x14ac:dyDescent="0.25">
      <c r="A75" s="41" t="s">
        <v>85</v>
      </c>
      <c r="B75" s="55">
        <f>500000</f>
        <v>500000</v>
      </c>
      <c r="C75" s="55"/>
      <c r="D75" s="55"/>
      <c r="E75" s="55"/>
    </row>
    <row r="76" spans="1:6" x14ac:dyDescent="0.25">
      <c r="A76" s="40" t="s">
        <v>86</v>
      </c>
      <c r="B76" s="56">
        <v>38843824</v>
      </c>
      <c r="C76" s="56"/>
      <c r="D76" s="56"/>
      <c r="E76" s="56"/>
    </row>
    <row r="77" spans="1:6" x14ac:dyDescent="0.25">
      <c r="A77" s="39" t="s">
        <v>48</v>
      </c>
      <c r="B77" s="57">
        <f>SUM(B71:B76)</f>
        <v>47083803</v>
      </c>
      <c r="C77" s="57"/>
      <c r="D77" s="57"/>
      <c r="E77" s="57"/>
    </row>
    <row r="78" spans="1:6" x14ac:dyDescent="0.25">
      <c r="A78" s="35"/>
      <c r="B78" s="38"/>
      <c r="C78" s="38"/>
      <c r="D78" s="38"/>
      <c r="E78" s="38"/>
    </row>
    <row r="79" spans="1:6" x14ac:dyDescent="0.25">
      <c r="A79" s="35"/>
      <c r="B79" s="38"/>
      <c r="C79" s="38"/>
      <c r="D79" s="38"/>
      <c r="E79" s="38"/>
    </row>
    <row r="80" spans="1:6" ht="13.8" thickBot="1" x14ac:dyDescent="0.3">
      <c r="A80" s="58" t="s">
        <v>87</v>
      </c>
      <c r="B80" s="59">
        <f>B77+B44+B39+B19</f>
        <v>1077336491.1700001</v>
      </c>
      <c r="C80" s="59"/>
      <c r="D80" s="59"/>
      <c r="E80" s="59"/>
    </row>
    <row r="81" spans="1:5" ht="13.8" thickTop="1" x14ac:dyDescent="0.25">
      <c r="A81" s="37"/>
      <c r="B81" s="60"/>
      <c r="C81" s="60"/>
      <c r="D81" s="60"/>
      <c r="E81" s="60"/>
    </row>
    <row r="82" spans="1:5" x14ac:dyDescent="0.25">
      <c r="A82" s="37" t="s">
        <v>88</v>
      </c>
      <c r="B82" s="60"/>
      <c r="C82" s="60"/>
      <c r="D82" s="60"/>
      <c r="E82" s="60"/>
    </row>
    <row r="83" spans="1:5" x14ac:dyDescent="0.25">
      <c r="A83" s="37"/>
      <c r="B83" s="54"/>
      <c r="C83" s="54"/>
      <c r="D83" s="54"/>
      <c r="E83" s="54"/>
    </row>
    <row r="84" spans="1:5" x14ac:dyDescent="0.25">
      <c r="A84" s="39" t="s">
        <v>89</v>
      </c>
      <c r="B84" s="60"/>
      <c r="C84" s="60"/>
      <c r="D84" s="60"/>
      <c r="E84" s="60"/>
    </row>
    <row r="85" spans="1:5" x14ac:dyDescent="0.25">
      <c r="A85" s="39" t="s">
        <v>90</v>
      </c>
      <c r="B85" s="60"/>
      <c r="C85" s="60"/>
      <c r="D85" s="60"/>
      <c r="E85" s="60"/>
    </row>
    <row r="86" spans="1:5" x14ac:dyDescent="0.25">
      <c r="A86" s="35"/>
      <c r="B86" s="54"/>
      <c r="C86" s="54"/>
      <c r="D86" s="54"/>
      <c r="E86" s="54"/>
    </row>
    <row r="87" spans="1:5" x14ac:dyDescent="0.25">
      <c r="A87" s="61" t="s">
        <v>91</v>
      </c>
      <c r="B87" s="54">
        <v>75000000</v>
      </c>
      <c r="C87" s="38"/>
      <c r="D87" s="38"/>
      <c r="E87" s="38"/>
    </row>
    <row r="88" spans="1:5" x14ac:dyDescent="0.25">
      <c r="A88" s="35" t="s">
        <v>92</v>
      </c>
      <c r="B88" s="54">
        <v>8000000</v>
      </c>
      <c r="C88" s="54"/>
      <c r="D88" s="54"/>
      <c r="E88" s="54"/>
    </row>
    <row r="89" spans="1:5" ht="13.8" thickBot="1" x14ac:dyDescent="0.3">
      <c r="A89" s="58" t="s">
        <v>93</v>
      </c>
      <c r="B89" s="59">
        <f>B87+B88</f>
        <v>83000000</v>
      </c>
      <c r="C89" s="59"/>
      <c r="D89" s="59"/>
      <c r="E89" s="59"/>
    </row>
    <row r="90" spans="1:5" ht="13.8" thickTop="1" x14ac:dyDescent="0.25">
      <c r="A90" s="39" t="s">
        <v>49</v>
      </c>
      <c r="B90" s="43"/>
      <c r="C90" s="43"/>
      <c r="D90" s="43"/>
      <c r="E90" s="43"/>
    </row>
    <row r="91" spans="1:5" x14ac:dyDescent="0.25">
      <c r="A91" s="71" t="s">
        <v>94</v>
      </c>
      <c r="B91" s="78">
        <v>5000000</v>
      </c>
      <c r="C91" s="78"/>
      <c r="D91" s="78"/>
      <c r="E91" s="78"/>
    </row>
    <row r="92" spans="1:5" x14ac:dyDescent="0.25">
      <c r="A92" s="71" t="s">
        <v>95</v>
      </c>
      <c r="B92" s="78">
        <v>1000000</v>
      </c>
      <c r="C92" s="78"/>
      <c r="D92" s="78"/>
      <c r="E92" s="78"/>
    </row>
    <row r="93" spans="1:5" x14ac:dyDescent="0.25">
      <c r="A93" s="71" t="s">
        <v>96</v>
      </c>
      <c r="B93" s="78">
        <v>2500000</v>
      </c>
      <c r="C93" s="78"/>
      <c r="D93" s="78"/>
      <c r="E93" s="78"/>
    </row>
    <row r="94" spans="1:5" x14ac:dyDescent="0.25">
      <c r="A94" s="71" t="s">
        <v>97</v>
      </c>
      <c r="B94" s="78">
        <v>2500000</v>
      </c>
      <c r="C94" s="78"/>
      <c r="D94" s="78"/>
      <c r="E94" s="78"/>
    </row>
    <row r="95" spans="1:5" x14ac:dyDescent="0.25">
      <c r="A95" s="71" t="s">
        <v>98</v>
      </c>
      <c r="B95" s="78">
        <v>2500000</v>
      </c>
      <c r="C95" s="78"/>
      <c r="D95" s="78"/>
      <c r="E95" s="78"/>
    </row>
    <row r="96" spans="1:5" x14ac:dyDescent="0.25">
      <c r="A96" s="71" t="s">
        <v>67</v>
      </c>
      <c r="B96" s="78">
        <v>2500000</v>
      </c>
      <c r="C96" s="78"/>
      <c r="D96" s="78"/>
      <c r="E96" s="78"/>
    </row>
    <row r="97" spans="1:5" x14ac:dyDescent="0.25">
      <c r="A97" s="71" t="s">
        <v>99</v>
      </c>
      <c r="B97" s="78">
        <v>2500000</v>
      </c>
      <c r="C97" s="78"/>
      <c r="D97" s="78"/>
      <c r="E97" s="78"/>
    </row>
    <row r="98" spans="1:5" x14ac:dyDescent="0.25">
      <c r="A98" s="213" t="s">
        <v>100</v>
      </c>
      <c r="B98" s="78">
        <v>5000000</v>
      </c>
      <c r="C98" s="78"/>
      <c r="D98" s="78"/>
      <c r="E98" s="78"/>
    </row>
    <row r="99" spans="1:5" x14ac:dyDescent="0.25">
      <c r="A99" s="213" t="s">
        <v>223</v>
      </c>
      <c r="B99" s="78">
        <v>1000000</v>
      </c>
      <c r="C99" s="78"/>
      <c r="D99" s="78"/>
      <c r="E99" s="78"/>
    </row>
    <row r="100" spans="1:5" x14ac:dyDescent="0.25">
      <c r="A100" s="37"/>
      <c r="B100" s="54"/>
      <c r="C100" s="54"/>
      <c r="D100" s="54"/>
      <c r="E100" s="54"/>
    </row>
    <row r="101" spans="1:5" x14ac:dyDescent="0.25">
      <c r="A101" s="39"/>
      <c r="B101" s="38"/>
      <c r="C101" s="38"/>
      <c r="D101" s="38"/>
      <c r="E101" s="38"/>
    </row>
    <row r="102" spans="1:5" ht="13.8" thickBot="1" x14ac:dyDescent="0.3">
      <c r="A102" s="62" t="s">
        <v>101</v>
      </c>
      <c r="B102" s="63">
        <f>B89+B80</f>
        <v>1160336491.1700001</v>
      </c>
      <c r="C102" s="63"/>
      <c r="D102" s="63"/>
      <c r="E102" s="63"/>
    </row>
    <row r="103" spans="1:5" ht="13.8" thickTop="1" x14ac:dyDescent="0.25"/>
  </sheetData>
  <mergeCells count="2">
    <mergeCell ref="A1:B1"/>
    <mergeCell ref="A2:B2"/>
  </mergeCells>
  <printOptions horizontalCentered="1"/>
  <pageMargins left="0.23622047244094491" right="0.23622047244094491" top="0.51181102362204722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E7A15-D6F9-4A10-B783-DD1E77969982}">
  <dimension ref="A2:G48"/>
  <sheetViews>
    <sheetView view="pageBreakPreview" topLeftCell="A12" zoomScale="80" zoomScaleNormal="100" zoomScaleSheetLayoutView="80" workbookViewId="0">
      <selection activeCell="E12" sqref="E12"/>
    </sheetView>
  </sheetViews>
  <sheetFormatPr defaultRowHeight="14.4" x14ac:dyDescent="0.3"/>
  <cols>
    <col min="1" max="1" width="47.44140625" customWidth="1"/>
    <col min="2" max="2" width="13.21875" customWidth="1"/>
    <col min="3" max="3" width="11.6640625" bestFit="1" customWidth="1"/>
    <col min="4" max="4" width="10.77734375" customWidth="1"/>
    <col min="7" max="7" width="15.21875" customWidth="1"/>
  </cols>
  <sheetData>
    <row r="2" spans="1:7" x14ac:dyDescent="0.3">
      <c r="A2" s="1"/>
    </row>
    <row r="3" spans="1:7" ht="55.8" x14ac:dyDescent="0.3">
      <c r="A3" s="2" t="s">
        <v>0</v>
      </c>
      <c r="B3" s="3"/>
      <c r="C3" s="4" t="s">
        <v>103</v>
      </c>
      <c r="D3" s="2" t="s">
        <v>1</v>
      </c>
      <c r="E3" s="2" t="s">
        <v>2</v>
      </c>
      <c r="F3" s="2" t="s">
        <v>3</v>
      </c>
      <c r="G3" s="2" t="s">
        <v>4</v>
      </c>
    </row>
    <row r="4" spans="1:7" x14ac:dyDescent="0.3">
      <c r="A4" s="170" t="s">
        <v>5</v>
      </c>
      <c r="B4" s="182"/>
      <c r="C4" s="177" t="s">
        <v>6</v>
      </c>
      <c r="D4" s="170" t="s">
        <v>7</v>
      </c>
      <c r="E4" s="182" t="s">
        <v>8</v>
      </c>
      <c r="F4" s="170" t="s">
        <v>9</v>
      </c>
      <c r="G4" s="170" t="s">
        <v>10</v>
      </c>
    </row>
    <row r="5" spans="1:7" x14ac:dyDescent="0.3">
      <c r="A5" s="170"/>
      <c r="B5" s="183"/>
      <c r="C5" s="177"/>
      <c r="D5" s="170"/>
      <c r="E5" s="183"/>
      <c r="F5" s="170"/>
      <c r="G5" s="170"/>
    </row>
    <row r="6" spans="1:7" x14ac:dyDescent="0.3">
      <c r="A6" s="5" t="s">
        <v>11</v>
      </c>
      <c r="B6" s="6"/>
      <c r="C6" s="7"/>
      <c r="D6" s="7"/>
      <c r="E6" s="7"/>
      <c r="F6" s="7"/>
      <c r="G6" s="7"/>
    </row>
    <row r="7" spans="1:7" ht="26.1" customHeight="1" x14ac:dyDescent="0.3">
      <c r="A7" s="8" t="s">
        <v>12</v>
      </c>
      <c r="B7" s="6"/>
      <c r="C7" s="9">
        <v>10610646</v>
      </c>
      <c r="D7" s="7"/>
      <c r="E7" s="7"/>
      <c r="F7" s="7"/>
      <c r="G7" s="7"/>
    </row>
    <row r="8" spans="1:7" x14ac:dyDescent="0.3">
      <c r="A8" s="10"/>
      <c r="B8" s="6"/>
      <c r="C8" s="9"/>
      <c r="D8" s="7"/>
      <c r="E8" s="7"/>
      <c r="F8" s="7"/>
      <c r="G8" s="7"/>
    </row>
    <row r="9" spans="1:7" x14ac:dyDescent="0.3">
      <c r="A9" s="11"/>
      <c r="B9" s="6"/>
      <c r="C9" s="9"/>
      <c r="D9" s="7"/>
      <c r="E9" s="7"/>
      <c r="F9" s="7"/>
      <c r="G9" s="7"/>
    </row>
    <row r="10" spans="1:7" x14ac:dyDescent="0.3">
      <c r="A10" s="12"/>
      <c r="B10" s="13"/>
      <c r="C10" s="9"/>
      <c r="D10" s="7"/>
      <c r="E10" s="7"/>
      <c r="F10" s="7"/>
      <c r="G10" s="7"/>
    </row>
    <row r="11" spans="1:7" x14ac:dyDescent="0.3">
      <c r="A11" s="14" t="s">
        <v>13</v>
      </c>
      <c r="B11" s="5"/>
      <c r="C11" s="9"/>
      <c r="D11" s="7"/>
      <c r="E11" s="7"/>
      <c r="F11" s="7"/>
      <c r="G11" s="7"/>
    </row>
    <row r="12" spans="1:7" x14ac:dyDescent="0.3">
      <c r="A12" s="208" t="s">
        <v>215</v>
      </c>
      <c r="B12" s="209" t="s">
        <v>205</v>
      </c>
      <c r="C12" s="9">
        <v>561963.39000000386</v>
      </c>
      <c r="D12" s="7"/>
      <c r="E12" s="7"/>
      <c r="F12" s="7"/>
      <c r="G12" s="7"/>
    </row>
    <row r="13" spans="1:7" x14ac:dyDescent="0.3">
      <c r="A13" s="208" t="s">
        <v>215</v>
      </c>
      <c r="B13" s="209" t="s">
        <v>206</v>
      </c>
      <c r="C13" s="9">
        <v>561963.39000000386</v>
      </c>
      <c r="D13" s="7"/>
      <c r="E13" s="7"/>
      <c r="F13" s="7"/>
      <c r="G13" s="7"/>
    </row>
    <row r="14" spans="1:7" x14ac:dyDescent="0.3">
      <c r="A14" s="208" t="s">
        <v>215</v>
      </c>
      <c r="B14" s="209" t="s">
        <v>207</v>
      </c>
      <c r="C14" s="9">
        <v>561963.39000000386</v>
      </c>
      <c r="D14" s="7"/>
      <c r="E14" s="7"/>
      <c r="F14" s="7"/>
      <c r="G14" s="7"/>
    </row>
    <row r="15" spans="1:7" x14ac:dyDescent="0.3">
      <c r="A15" s="208" t="s">
        <v>215</v>
      </c>
      <c r="B15" s="209" t="s">
        <v>208</v>
      </c>
      <c r="C15" s="9">
        <v>591521.15999998723</v>
      </c>
      <c r="D15" s="7"/>
      <c r="E15" s="7"/>
      <c r="F15" s="7"/>
      <c r="G15" s="7"/>
    </row>
    <row r="16" spans="1:7" x14ac:dyDescent="0.3">
      <c r="A16" s="208" t="s">
        <v>215</v>
      </c>
      <c r="B16" s="209" t="s">
        <v>209</v>
      </c>
      <c r="C16" s="9">
        <v>591521.15999998723</v>
      </c>
      <c r="D16" s="7"/>
      <c r="E16" s="7"/>
      <c r="F16" s="7"/>
      <c r="G16" s="7"/>
    </row>
    <row r="17" spans="1:7" x14ac:dyDescent="0.3">
      <c r="A17" s="208" t="s">
        <v>215</v>
      </c>
      <c r="B17" s="209" t="s">
        <v>210</v>
      </c>
      <c r="C17" s="9">
        <v>591521.15999998723</v>
      </c>
      <c r="D17" s="7"/>
      <c r="E17" s="7"/>
      <c r="F17" s="7"/>
      <c r="G17" s="7"/>
    </row>
    <row r="18" spans="1:7" x14ac:dyDescent="0.3">
      <c r="A18" s="208" t="s">
        <v>215</v>
      </c>
      <c r="B18" s="209" t="s">
        <v>211</v>
      </c>
      <c r="C18" s="9">
        <v>591521.15999998723</v>
      </c>
      <c r="D18" s="7"/>
      <c r="E18" s="7"/>
      <c r="F18" s="7"/>
      <c r="G18" s="7"/>
    </row>
    <row r="19" spans="1:7" x14ac:dyDescent="0.3">
      <c r="A19" s="208" t="s">
        <v>215</v>
      </c>
      <c r="B19" s="209" t="s">
        <v>212</v>
      </c>
      <c r="C19" s="9">
        <v>591521.15999998723</v>
      </c>
      <c r="D19" s="7"/>
      <c r="E19" s="7"/>
      <c r="F19" s="7"/>
      <c r="G19" s="7"/>
    </row>
    <row r="20" spans="1:7" x14ac:dyDescent="0.3">
      <c r="A20" s="208" t="s">
        <v>215</v>
      </c>
      <c r="B20" s="209" t="s">
        <v>213</v>
      </c>
      <c r="C20" s="9">
        <v>591521.15999998723</v>
      </c>
      <c r="D20" s="7"/>
      <c r="E20" s="7"/>
      <c r="F20" s="7"/>
      <c r="G20" s="7"/>
    </row>
    <row r="21" spans="1:7" x14ac:dyDescent="0.3">
      <c r="A21" s="208" t="s">
        <v>216</v>
      </c>
      <c r="B21" s="209" t="s">
        <v>214</v>
      </c>
      <c r="C21" s="9">
        <v>647871.21000001207</v>
      </c>
      <c r="D21" s="7"/>
      <c r="E21" s="7"/>
      <c r="F21" s="7"/>
      <c r="G21" s="7"/>
    </row>
    <row r="22" spans="1:7" x14ac:dyDescent="0.3">
      <c r="A22" s="212" t="s">
        <v>219</v>
      </c>
      <c r="B22" s="210" t="s">
        <v>218</v>
      </c>
      <c r="C22" s="26">
        <v>420000</v>
      </c>
      <c r="D22" s="7"/>
      <c r="E22" s="7"/>
      <c r="F22" s="7"/>
      <c r="G22" s="7"/>
    </row>
    <row r="23" spans="1:7" x14ac:dyDescent="0.3">
      <c r="A23" s="212" t="s">
        <v>219</v>
      </c>
      <c r="B23" s="211"/>
      <c r="C23" s="26">
        <v>420000</v>
      </c>
      <c r="D23" s="7"/>
      <c r="E23" s="7"/>
      <c r="F23" s="7"/>
      <c r="G23" s="7"/>
    </row>
    <row r="24" spans="1:7" x14ac:dyDescent="0.3">
      <c r="A24" s="212" t="s">
        <v>219</v>
      </c>
      <c r="B24" s="211"/>
      <c r="C24" s="26">
        <v>420000</v>
      </c>
      <c r="D24" s="7"/>
      <c r="E24" s="7"/>
      <c r="F24" s="7"/>
      <c r="G24" s="7"/>
    </row>
    <row r="25" spans="1:7" x14ac:dyDescent="0.3">
      <c r="A25" s="27"/>
      <c r="B25" s="11"/>
      <c r="C25" s="26"/>
      <c r="D25" s="7"/>
      <c r="E25" s="7"/>
      <c r="F25" s="7"/>
      <c r="G25" s="7"/>
    </row>
    <row r="26" spans="1:7" x14ac:dyDescent="0.3">
      <c r="A26" s="27"/>
      <c r="B26" s="11"/>
      <c r="C26" s="26"/>
      <c r="D26" s="7"/>
      <c r="E26" s="7"/>
      <c r="F26" s="7"/>
      <c r="G26" s="7"/>
    </row>
    <row r="27" spans="1:7" x14ac:dyDescent="0.3">
      <c r="A27" s="27"/>
      <c r="B27" s="11"/>
      <c r="C27" s="26"/>
      <c r="D27" s="7"/>
      <c r="E27" s="7"/>
      <c r="F27" s="7"/>
      <c r="G27" s="7"/>
    </row>
    <row r="28" spans="1:7" x14ac:dyDescent="0.3">
      <c r="A28" s="27"/>
      <c r="B28" s="11"/>
      <c r="C28" s="26"/>
      <c r="D28" s="7"/>
      <c r="E28" s="7"/>
      <c r="F28" s="7"/>
      <c r="G28" s="7"/>
    </row>
    <row r="29" spans="1:7" x14ac:dyDescent="0.3">
      <c r="A29" s="27"/>
      <c r="B29" s="11"/>
      <c r="C29" s="26"/>
      <c r="D29" s="7"/>
      <c r="E29" s="7"/>
      <c r="F29" s="7"/>
      <c r="G29" s="7"/>
    </row>
    <row r="30" spans="1:7" x14ac:dyDescent="0.3">
      <c r="A30" s="27"/>
      <c r="B30" s="11"/>
      <c r="C30" s="26"/>
      <c r="D30" s="7"/>
      <c r="E30" s="7"/>
      <c r="F30" s="7"/>
      <c r="G30" s="7"/>
    </row>
    <row r="31" spans="1:7" x14ac:dyDescent="0.3">
      <c r="A31" s="27"/>
      <c r="B31" s="11"/>
      <c r="C31" s="26"/>
      <c r="D31" s="7"/>
      <c r="E31" s="7"/>
      <c r="F31" s="7"/>
      <c r="G31" s="7"/>
    </row>
    <row r="32" spans="1:7" x14ac:dyDescent="0.3">
      <c r="A32" s="79" t="s">
        <v>14</v>
      </c>
      <c r="B32" s="15"/>
      <c r="C32" s="9"/>
      <c r="D32" s="7"/>
      <c r="E32" s="7"/>
      <c r="F32" s="7"/>
      <c r="G32" s="7"/>
    </row>
    <row r="33" spans="1:7" x14ac:dyDescent="0.3">
      <c r="A33" s="80" t="s">
        <v>15</v>
      </c>
      <c r="B33" s="17"/>
      <c r="C33" s="9"/>
      <c r="D33" s="7"/>
      <c r="E33" s="7"/>
      <c r="F33" s="7"/>
      <c r="G33" s="7"/>
    </row>
    <row r="34" spans="1:7" x14ac:dyDescent="0.3">
      <c r="A34" s="18"/>
      <c r="B34" s="17"/>
      <c r="C34" s="9"/>
      <c r="D34" s="7"/>
      <c r="E34" s="7"/>
      <c r="F34" s="7"/>
      <c r="G34" s="7"/>
    </row>
    <row r="35" spans="1:7" x14ac:dyDescent="0.3">
      <c r="A35" s="18"/>
      <c r="B35" s="17"/>
      <c r="C35" s="9"/>
      <c r="D35" s="7"/>
      <c r="E35" s="7"/>
      <c r="F35" s="7"/>
      <c r="G35" s="7"/>
    </row>
    <row r="36" spans="1:7" x14ac:dyDescent="0.3">
      <c r="A36" s="18" t="s">
        <v>201</v>
      </c>
      <c r="B36" s="17"/>
      <c r="C36" s="9"/>
      <c r="D36" s="7"/>
      <c r="E36" s="7"/>
      <c r="F36" s="7"/>
      <c r="G36" s="7"/>
    </row>
    <row r="37" spans="1:7" x14ac:dyDescent="0.3">
      <c r="A37" s="207" t="s">
        <v>221</v>
      </c>
      <c r="B37" s="206" t="s">
        <v>220</v>
      </c>
      <c r="C37" s="9">
        <v>594000</v>
      </c>
      <c r="D37" s="7"/>
      <c r="E37" s="7"/>
      <c r="F37" s="7"/>
      <c r="G37" s="7"/>
    </row>
    <row r="38" spans="1:7" x14ac:dyDescent="0.3">
      <c r="A38" s="207" t="s">
        <v>221</v>
      </c>
      <c r="B38" s="206"/>
      <c r="C38" s="9">
        <v>100000</v>
      </c>
      <c r="D38" s="7"/>
      <c r="E38" s="7"/>
      <c r="F38" s="7"/>
      <c r="G38" s="7"/>
    </row>
    <row r="39" spans="1:7" x14ac:dyDescent="0.3">
      <c r="A39" s="19" t="s">
        <v>16</v>
      </c>
      <c r="B39" s="17"/>
      <c r="C39" s="9"/>
      <c r="D39" s="7"/>
      <c r="E39" s="7"/>
      <c r="F39" s="7"/>
      <c r="G39" s="7"/>
    </row>
    <row r="40" spans="1:7" ht="27" x14ac:dyDescent="0.3">
      <c r="A40" s="8" t="s">
        <v>12</v>
      </c>
      <c r="B40" s="17"/>
      <c r="C40" s="9"/>
      <c r="D40" s="7"/>
      <c r="E40" s="7"/>
      <c r="F40" s="7"/>
      <c r="G40" s="7"/>
    </row>
    <row r="41" spans="1:7" x14ac:dyDescent="0.3">
      <c r="A41" s="17" t="s">
        <v>17</v>
      </c>
      <c r="B41" s="17"/>
      <c r="C41" s="9">
        <v>10610646</v>
      </c>
      <c r="D41" s="7"/>
      <c r="E41" s="7"/>
      <c r="F41" s="7"/>
      <c r="G41" s="7"/>
    </row>
    <row r="42" spans="1:7" x14ac:dyDescent="0.3">
      <c r="A42" s="11"/>
      <c r="B42" s="11"/>
      <c r="C42" s="9"/>
      <c r="D42" s="7"/>
      <c r="E42" s="7"/>
      <c r="F42" s="7"/>
      <c r="G42" s="7"/>
    </row>
    <row r="43" spans="1:7" x14ac:dyDescent="0.3">
      <c r="A43" s="11"/>
      <c r="B43" s="11"/>
      <c r="C43" s="9"/>
      <c r="D43" s="7"/>
      <c r="E43" s="7"/>
      <c r="F43" s="7"/>
      <c r="G43" s="7"/>
    </row>
    <row r="44" spans="1:7" x14ac:dyDescent="0.3">
      <c r="A44" s="16"/>
      <c r="B44" s="17"/>
      <c r="C44" s="9"/>
      <c r="D44" s="7"/>
      <c r="E44" s="7"/>
      <c r="F44" s="7"/>
      <c r="G44" s="7"/>
    </row>
    <row r="45" spans="1:7" x14ac:dyDescent="0.3">
      <c r="A45" s="18"/>
      <c r="B45" s="17"/>
      <c r="C45" s="9"/>
      <c r="D45" s="7"/>
      <c r="E45" s="7"/>
      <c r="F45" s="7"/>
      <c r="G45" s="7"/>
    </row>
    <row r="46" spans="1:7" x14ac:dyDescent="0.3">
      <c r="A46" s="17"/>
      <c r="B46" s="17"/>
      <c r="C46" s="9"/>
      <c r="D46" s="7"/>
      <c r="E46" s="7"/>
      <c r="F46" s="7"/>
      <c r="G46" s="7"/>
    </row>
    <row r="47" spans="1:7" x14ac:dyDescent="0.3">
      <c r="A47" s="17"/>
      <c r="B47" s="17"/>
      <c r="C47" s="9"/>
      <c r="D47" s="7"/>
      <c r="E47" s="7"/>
      <c r="F47" s="7"/>
      <c r="G47" s="7"/>
    </row>
    <row r="48" spans="1:7" x14ac:dyDescent="0.3">
      <c r="A48" s="19" t="s">
        <v>18</v>
      </c>
      <c r="B48" s="20"/>
      <c r="C48" s="7"/>
      <c r="D48" s="7"/>
      <c r="E48" s="7"/>
      <c r="F48" s="7"/>
      <c r="G48" s="7"/>
    </row>
  </sheetData>
  <mergeCells count="7">
    <mergeCell ref="G4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D89D-0278-4BEC-9B14-C23FF27EFBB5}">
  <dimension ref="A1:F57"/>
  <sheetViews>
    <sheetView tabSelected="1" view="pageBreakPreview" topLeftCell="A37" zoomScaleNormal="100" zoomScaleSheetLayoutView="100" workbookViewId="0">
      <selection activeCell="A47" sqref="A47"/>
    </sheetView>
  </sheetViews>
  <sheetFormatPr defaultColWidth="9.21875" defaultRowHeight="13.2" x14ac:dyDescent="0.25"/>
  <cols>
    <col min="1" max="1" width="74" style="91" customWidth="1"/>
    <col min="2" max="2" width="18.5546875" style="84" bestFit="1" customWidth="1"/>
    <col min="3" max="3" width="19.5546875" style="84" customWidth="1"/>
    <col min="4" max="4" width="16" style="84" customWidth="1"/>
    <col min="5" max="5" width="9.21875" style="84"/>
    <col min="6" max="6" width="12.77734375" style="84" customWidth="1"/>
    <col min="7" max="16384" width="9.21875" style="84"/>
  </cols>
  <sheetData>
    <row r="1" spans="1:6" s="83" customFormat="1" x14ac:dyDescent="0.25">
      <c r="A1" s="189" t="s">
        <v>116</v>
      </c>
      <c r="B1" s="190"/>
      <c r="C1" s="81"/>
      <c r="D1" s="81"/>
      <c r="E1" s="81"/>
      <c r="F1" s="82"/>
    </row>
    <row r="2" spans="1:6" ht="16.2" customHeight="1" x14ac:dyDescent="0.25">
      <c r="A2" s="191"/>
      <c r="B2" s="192"/>
      <c r="F2" s="85"/>
    </row>
    <row r="3" spans="1:6" ht="16.2" customHeight="1" x14ac:dyDescent="0.25">
      <c r="A3" s="193"/>
      <c r="B3" s="194"/>
      <c r="F3" s="85"/>
    </row>
    <row r="4" spans="1:6" ht="16.2" customHeight="1" thickBot="1" x14ac:dyDescent="0.3">
      <c r="A4" s="86"/>
      <c r="B4" s="87"/>
      <c r="F4" s="85"/>
    </row>
    <row r="5" spans="1:6" ht="42" thickBot="1" x14ac:dyDescent="0.3">
      <c r="A5" s="135"/>
      <c r="B5" s="119" t="s">
        <v>19</v>
      </c>
      <c r="C5" s="154" t="s">
        <v>36</v>
      </c>
      <c r="D5" s="154" t="s">
        <v>37</v>
      </c>
      <c r="E5" s="154" t="s">
        <v>3</v>
      </c>
      <c r="F5" s="155" t="s">
        <v>38</v>
      </c>
    </row>
    <row r="6" spans="1:6" ht="12.75" customHeight="1" x14ac:dyDescent="0.25">
      <c r="A6" s="114"/>
      <c r="B6" s="115"/>
      <c r="C6" s="195" t="s">
        <v>7</v>
      </c>
      <c r="D6" s="195" t="s">
        <v>8</v>
      </c>
      <c r="E6" s="195" t="s">
        <v>9</v>
      </c>
      <c r="F6" s="184" t="s">
        <v>10</v>
      </c>
    </row>
    <row r="7" spans="1:6" x14ac:dyDescent="0.25">
      <c r="A7" s="114" t="s">
        <v>118</v>
      </c>
      <c r="B7" s="120"/>
      <c r="C7" s="195"/>
      <c r="D7" s="195"/>
      <c r="E7" s="195"/>
      <c r="F7" s="184"/>
    </row>
    <row r="8" spans="1:6" x14ac:dyDescent="0.25">
      <c r="A8" s="114" t="s">
        <v>119</v>
      </c>
      <c r="B8" s="115"/>
      <c r="C8" s="147"/>
      <c r="D8" s="147"/>
      <c r="E8" s="147"/>
      <c r="F8" s="148"/>
    </row>
    <row r="9" spans="1:6" x14ac:dyDescent="0.25">
      <c r="A9" s="121" t="s">
        <v>193</v>
      </c>
      <c r="B9" s="136">
        <v>1000000</v>
      </c>
      <c r="C9" s="147"/>
      <c r="D9" s="147"/>
      <c r="E9" s="147"/>
      <c r="F9" s="148"/>
    </row>
    <row r="10" spans="1:6" x14ac:dyDescent="0.25">
      <c r="A10" s="121" t="s">
        <v>194</v>
      </c>
      <c r="B10" s="136">
        <v>1000000</v>
      </c>
      <c r="C10" s="147"/>
      <c r="D10" s="147"/>
      <c r="E10" s="147"/>
      <c r="F10" s="148"/>
    </row>
    <row r="11" spans="1:6" x14ac:dyDescent="0.25">
      <c r="A11" s="121" t="s">
        <v>195</v>
      </c>
      <c r="B11" s="136">
        <v>1000000</v>
      </c>
      <c r="C11" s="147"/>
      <c r="D11" s="147"/>
      <c r="E11" s="147"/>
      <c r="F11" s="148"/>
    </row>
    <row r="12" spans="1:6" x14ac:dyDescent="0.25">
      <c r="A12" s="121" t="s">
        <v>196</v>
      </c>
      <c r="B12" s="136">
        <v>1000000</v>
      </c>
      <c r="C12" s="147"/>
      <c r="D12" s="147"/>
      <c r="E12" s="147"/>
      <c r="F12" s="148"/>
    </row>
    <row r="13" spans="1:6" x14ac:dyDescent="0.25">
      <c r="A13" s="114"/>
      <c r="B13" s="115"/>
      <c r="C13" s="147"/>
      <c r="D13" s="147"/>
      <c r="E13" s="147"/>
      <c r="F13" s="148"/>
    </row>
    <row r="14" spans="1:6" x14ac:dyDescent="0.25">
      <c r="A14" s="114"/>
      <c r="B14" s="115"/>
      <c r="C14" s="147"/>
      <c r="D14" s="147"/>
      <c r="E14" s="147"/>
      <c r="F14" s="148"/>
    </row>
    <row r="15" spans="1:6" x14ac:dyDescent="0.25">
      <c r="A15" s="114" t="s">
        <v>120</v>
      </c>
      <c r="B15" s="115"/>
      <c r="C15" s="147"/>
      <c r="D15" s="147"/>
      <c r="E15" s="147"/>
      <c r="F15" s="148"/>
    </row>
    <row r="16" spans="1:6" x14ac:dyDescent="0.25">
      <c r="A16" s="121" t="s">
        <v>121</v>
      </c>
      <c r="B16" s="115"/>
      <c r="C16" s="147"/>
      <c r="D16" s="147"/>
      <c r="E16" s="147"/>
      <c r="F16" s="148"/>
    </row>
    <row r="17" spans="1:6" x14ac:dyDescent="0.25">
      <c r="A17" s="121" t="s">
        <v>122</v>
      </c>
      <c r="B17" s="115"/>
      <c r="C17" s="147"/>
      <c r="D17" s="147"/>
      <c r="E17" s="147"/>
      <c r="F17" s="148"/>
    </row>
    <row r="18" spans="1:6" x14ac:dyDescent="0.25">
      <c r="A18" s="121" t="s">
        <v>123</v>
      </c>
      <c r="B18" s="115"/>
      <c r="C18" s="147"/>
      <c r="D18" s="147"/>
      <c r="E18" s="147"/>
      <c r="F18" s="148"/>
    </row>
    <row r="19" spans="1:6" x14ac:dyDescent="0.25">
      <c r="A19" s="121" t="s">
        <v>124</v>
      </c>
      <c r="B19" s="115"/>
      <c r="C19" s="147"/>
      <c r="D19" s="147"/>
      <c r="E19" s="147"/>
      <c r="F19" s="148"/>
    </row>
    <row r="20" spans="1:6" x14ac:dyDescent="0.25">
      <c r="A20" s="121" t="s">
        <v>125</v>
      </c>
      <c r="B20" s="115"/>
      <c r="C20" s="147"/>
      <c r="D20" s="147"/>
      <c r="E20" s="147"/>
      <c r="F20" s="148"/>
    </row>
    <row r="21" spans="1:6" x14ac:dyDescent="0.25">
      <c r="A21" s="121" t="s">
        <v>126</v>
      </c>
      <c r="B21" s="115"/>
      <c r="C21" s="147"/>
      <c r="D21" s="147"/>
      <c r="E21" s="147"/>
      <c r="F21" s="148"/>
    </row>
    <row r="22" spans="1:6" x14ac:dyDescent="0.25">
      <c r="A22" s="121" t="s">
        <v>127</v>
      </c>
      <c r="B22" s="115"/>
      <c r="C22" s="147"/>
      <c r="D22" s="147"/>
      <c r="E22" s="147"/>
      <c r="F22" s="148"/>
    </row>
    <row r="23" spans="1:6" x14ac:dyDescent="0.25">
      <c r="A23" s="114"/>
      <c r="B23" s="115"/>
      <c r="C23" s="147"/>
      <c r="D23" s="147"/>
      <c r="E23" s="147"/>
      <c r="F23" s="148"/>
    </row>
    <row r="24" spans="1:6" x14ac:dyDescent="0.25">
      <c r="A24" s="114"/>
      <c r="B24" s="115"/>
      <c r="C24" s="147"/>
      <c r="D24" s="147"/>
      <c r="E24" s="147"/>
      <c r="F24" s="148"/>
    </row>
    <row r="25" spans="1:6" x14ac:dyDescent="0.25">
      <c r="A25" s="114" t="s">
        <v>128</v>
      </c>
      <c r="B25" s="115"/>
      <c r="C25" s="147"/>
      <c r="D25" s="147"/>
      <c r="E25" s="147"/>
      <c r="F25" s="148"/>
    </row>
    <row r="26" spans="1:6" x14ac:dyDescent="0.25">
      <c r="A26" s="121" t="s">
        <v>73</v>
      </c>
      <c r="B26" s="115">
        <v>50000000</v>
      </c>
      <c r="C26" s="156"/>
      <c r="D26" s="147"/>
      <c r="E26" s="147"/>
      <c r="F26" s="148"/>
    </row>
    <row r="27" spans="1:6" ht="13.8" thickBot="1" x14ac:dyDescent="0.3">
      <c r="A27" s="121" t="s">
        <v>129</v>
      </c>
      <c r="B27" s="115"/>
      <c r="C27" s="157">
        <f t="shared" ref="C27:F27" si="0">SUM(C26,C13)</f>
        <v>0</v>
      </c>
      <c r="D27" s="157">
        <f t="shared" si="0"/>
        <v>0</v>
      </c>
      <c r="E27" s="157">
        <f t="shared" si="0"/>
        <v>0</v>
      </c>
      <c r="F27" s="158">
        <f t="shared" si="0"/>
        <v>0</v>
      </c>
    </row>
    <row r="28" spans="1:6" ht="13.8" thickTop="1" x14ac:dyDescent="0.25">
      <c r="A28" s="121" t="s">
        <v>130</v>
      </c>
      <c r="B28" s="115"/>
      <c r="C28" s="147"/>
      <c r="D28" s="147"/>
      <c r="E28" s="147"/>
      <c r="F28" s="148"/>
    </row>
    <row r="29" spans="1:6" s="90" customFormat="1" x14ac:dyDescent="0.25">
      <c r="A29" s="137" t="s">
        <v>131</v>
      </c>
      <c r="B29" s="138"/>
      <c r="C29" s="159"/>
      <c r="D29" s="159"/>
      <c r="E29" s="159"/>
      <c r="F29" s="160"/>
    </row>
    <row r="30" spans="1:6" s="90" customFormat="1" x14ac:dyDescent="0.25">
      <c r="A30" s="137" t="s">
        <v>132</v>
      </c>
      <c r="B30" s="138"/>
      <c r="C30" s="159"/>
      <c r="D30" s="159"/>
      <c r="E30" s="159"/>
      <c r="F30" s="160"/>
    </row>
    <row r="31" spans="1:6" s="90" customFormat="1" x14ac:dyDescent="0.25">
      <c r="A31" s="137" t="s">
        <v>133</v>
      </c>
      <c r="B31" s="138"/>
      <c r="C31" s="159"/>
      <c r="D31" s="159"/>
      <c r="E31" s="159"/>
      <c r="F31" s="160"/>
    </row>
    <row r="32" spans="1:6" s="90" customFormat="1" ht="26.4" x14ac:dyDescent="0.25">
      <c r="A32" s="137" t="s">
        <v>134</v>
      </c>
      <c r="B32" s="138"/>
      <c r="C32" s="159"/>
      <c r="D32" s="159"/>
      <c r="E32" s="159"/>
      <c r="F32" s="160"/>
    </row>
    <row r="33" spans="1:6" s="90" customFormat="1" x14ac:dyDescent="0.25">
      <c r="A33" s="137" t="s">
        <v>135</v>
      </c>
      <c r="B33" s="138"/>
      <c r="C33" s="159"/>
      <c r="D33" s="159"/>
      <c r="E33" s="159"/>
      <c r="F33" s="160"/>
    </row>
    <row r="34" spans="1:6" ht="13.8" thickBot="1" x14ac:dyDescent="0.3">
      <c r="A34" s="139"/>
      <c r="B34" s="140"/>
      <c r="C34" s="147"/>
      <c r="D34" s="147"/>
      <c r="E34" s="147"/>
      <c r="F34" s="148"/>
    </row>
    <row r="35" spans="1:6" x14ac:dyDescent="0.25">
      <c r="A35" s="114"/>
      <c r="B35" s="115"/>
      <c r="C35" s="147"/>
      <c r="D35" s="147"/>
      <c r="E35" s="147"/>
      <c r="F35" s="148"/>
    </row>
    <row r="36" spans="1:6" x14ac:dyDescent="0.25">
      <c r="A36" s="114"/>
      <c r="B36" s="115"/>
      <c r="C36" s="147"/>
      <c r="D36" s="147"/>
      <c r="E36" s="147"/>
      <c r="F36" s="148"/>
    </row>
    <row r="37" spans="1:6" x14ac:dyDescent="0.25">
      <c r="A37" s="116"/>
      <c r="B37" s="117"/>
      <c r="C37" s="147"/>
      <c r="D37" s="147"/>
      <c r="E37" s="147"/>
      <c r="F37" s="148"/>
    </row>
    <row r="38" spans="1:6" ht="13.8" thickBot="1" x14ac:dyDescent="0.3">
      <c r="A38" s="185"/>
      <c r="B38" s="186"/>
      <c r="C38" s="147"/>
      <c r="D38" s="147"/>
      <c r="E38" s="147"/>
      <c r="F38" s="148"/>
    </row>
    <row r="39" spans="1:6" ht="22.5" customHeight="1" thickBot="1" x14ac:dyDescent="0.3">
      <c r="A39" s="118"/>
      <c r="B39" s="119" t="s">
        <v>19</v>
      </c>
      <c r="C39" s="147"/>
      <c r="D39" s="147"/>
      <c r="E39" s="147"/>
      <c r="F39" s="148"/>
    </row>
    <row r="40" spans="1:6" x14ac:dyDescent="0.25">
      <c r="A40" s="114" t="s">
        <v>136</v>
      </c>
      <c r="B40" s="120"/>
      <c r="C40" s="147"/>
      <c r="D40" s="147"/>
      <c r="E40" s="147"/>
      <c r="F40" s="148"/>
    </row>
    <row r="41" spans="1:6" x14ac:dyDescent="0.25">
      <c r="A41" s="121" t="s">
        <v>203</v>
      </c>
      <c r="B41" s="115"/>
      <c r="C41" s="147"/>
      <c r="D41" s="147"/>
      <c r="E41" s="147"/>
      <c r="F41" s="148"/>
    </row>
    <row r="42" spans="1:6" x14ac:dyDescent="0.25">
      <c r="A42" s="121" t="s">
        <v>204</v>
      </c>
      <c r="B42" s="115"/>
      <c r="C42" s="147"/>
      <c r="D42" s="147"/>
      <c r="E42" s="147"/>
      <c r="F42" s="148"/>
    </row>
    <row r="43" spans="1:6" x14ac:dyDescent="0.25">
      <c r="A43" s="121" t="s">
        <v>137</v>
      </c>
      <c r="B43" s="115"/>
      <c r="C43" s="147"/>
      <c r="D43" s="147"/>
      <c r="E43" s="147"/>
      <c r="F43" s="148"/>
    </row>
    <row r="44" spans="1:6" x14ac:dyDescent="0.25">
      <c r="A44" s="121" t="s">
        <v>138</v>
      </c>
      <c r="B44" s="115">
        <f>21*50000</f>
        <v>1050000</v>
      </c>
      <c r="C44" s="147"/>
      <c r="D44" s="147"/>
      <c r="E44" s="147"/>
      <c r="F44" s="148"/>
    </row>
    <row r="45" spans="1:6" x14ac:dyDescent="0.25">
      <c r="A45" s="121" t="s">
        <v>224</v>
      </c>
      <c r="B45" s="115"/>
      <c r="C45" s="147"/>
      <c r="D45" s="147"/>
      <c r="E45" s="147"/>
      <c r="F45" s="148"/>
    </row>
    <row r="46" spans="1:6" x14ac:dyDescent="0.25">
      <c r="A46" s="121" t="s">
        <v>226</v>
      </c>
      <c r="B46" s="115"/>
      <c r="C46" s="147"/>
      <c r="D46" s="147"/>
      <c r="E46" s="147"/>
      <c r="F46" s="148"/>
    </row>
    <row r="47" spans="1:6" x14ac:dyDescent="0.25">
      <c r="A47" s="121" t="s">
        <v>139</v>
      </c>
      <c r="B47" s="115" t="s">
        <v>140</v>
      </c>
      <c r="C47" s="147"/>
      <c r="D47" s="147"/>
      <c r="E47" s="147"/>
      <c r="F47" s="148"/>
    </row>
    <row r="48" spans="1:6" x14ac:dyDescent="0.25">
      <c r="A48" s="114" t="s">
        <v>225</v>
      </c>
      <c r="B48" s="115"/>
      <c r="C48" s="156"/>
      <c r="D48" s="147"/>
      <c r="E48" s="147"/>
      <c r="F48" s="148"/>
    </row>
    <row r="49" spans="1:6" x14ac:dyDescent="0.25">
      <c r="A49" s="114"/>
      <c r="B49" s="115"/>
      <c r="C49" s="156"/>
      <c r="D49" s="147"/>
      <c r="E49" s="147"/>
      <c r="F49" s="148"/>
    </row>
    <row r="50" spans="1:6" x14ac:dyDescent="0.25">
      <c r="A50" s="122" t="s">
        <v>141</v>
      </c>
      <c r="B50" s="123"/>
      <c r="C50" s="156"/>
      <c r="D50" s="147"/>
      <c r="E50" s="147"/>
      <c r="F50" s="148"/>
    </row>
    <row r="51" spans="1:6" ht="26.4" x14ac:dyDescent="0.25">
      <c r="A51" s="124" t="s">
        <v>142</v>
      </c>
      <c r="B51" s="115"/>
      <c r="C51" s="147"/>
      <c r="D51" s="147"/>
      <c r="E51" s="147"/>
      <c r="F51" s="148"/>
    </row>
    <row r="52" spans="1:6" x14ac:dyDescent="0.25">
      <c r="A52" s="124"/>
      <c r="B52" s="115"/>
      <c r="C52" s="147"/>
      <c r="D52" s="147"/>
      <c r="E52" s="147"/>
      <c r="F52" s="148"/>
    </row>
    <row r="53" spans="1:6" ht="24.75" customHeight="1" x14ac:dyDescent="0.25">
      <c r="A53" s="187" t="s">
        <v>143</v>
      </c>
      <c r="B53" s="188"/>
      <c r="C53" s="147"/>
      <c r="D53" s="147"/>
      <c r="E53" s="147"/>
      <c r="F53" s="148"/>
    </row>
    <row r="54" spans="1:6" ht="13.8" thickBot="1" x14ac:dyDescent="0.3">
      <c r="A54" s="125"/>
      <c r="B54" s="117"/>
      <c r="C54" s="147"/>
      <c r="D54" s="147"/>
      <c r="E54" s="147"/>
      <c r="F54" s="148"/>
    </row>
    <row r="55" spans="1:6" ht="15" customHeight="1" x14ac:dyDescent="0.25">
      <c r="A55" s="161"/>
      <c r="B55" s="162"/>
      <c r="C55" s="117"/>
      <c r="D55" s="117"/>
      <c r="E55" s="117"/>
      <c r="F55" s="163"/>
    </row>
    <row r="56" spans="1:6" ht="1.5" customHeight="1" x14ac:dyDescent="0.25">
      <c r="A56" s="116"/>
      <c r="B56" s="117"/>
      <c r="C56" s="117"/>
      <c r="D56" s="117"/>
      <c r="E56" s="117"/>
      <c r="F56" s="163"/>
    </row>
    <row r="57" spans="1:6" ht="14.25" customHeight="1" thickBot="1" x14ac:dyDescent="0.3">
      <c r="A57" s="164"/>
      <c r="B57" s="131"/>
      <c r="C57" s="131"/>
      <c r="D57" s="131"/>
      <c r="E57" s="131"/>
      <c r="F57" s="165"/>
    </row>
  </sheetData>
  <mergeCells count="9">
    <mergeCell ref="F6:F7"/>
    <mergeCell ref="A38:B38"/>
    <mergeCell ref="A53:B53"/>
    <mergeCell ref="A1:B1"/>
    <mergeCell ref="A2:B2"/>
    <mergeCell ref="A3:B3"/>
    <mergeCell ref="C6:C7"/>
    <mergeCell ref="D6:D7"/>
    <mergeCell ref="E6:E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0A41A-E4EA-4466-A484-FBE2440300BA}">
  <dimension ref="A1:H29"/>
  <sheetViews>
    <sheetView view="pageBreakPreview" zoomScaleNormal="100" zoomScaleSheetLayoutView="100" workbookViewId="0">
      <selection activeCell="E22" sqref="E22"/>
    </sheetView>
  </sheetViews>
  <sheetFormatPr defaultRowHeight="14.4" x14ac:dyDescent="0.3"/>
  <cols>
    <col min="1" max="1" width="57.5546875" bestFit="1" customWidth="1"/>
    <col min="4" max="4" width="12.77734375" bestFit="1" customWidth="1"/>
  </cols>
  <sheetData>
    <row r="1" spans="1:8" x14ac:dyDescent="0.3">
      <c r="A1" s="196" t="s">
        <v>116</v>
      </c>
      <c r="B1" s="197"/>
      <c r="C1" s="197"/>
      <c r="D1" s="197"/>
      <c r="E1" s="81"/>
      <c r="F1" s="81"/>
      <c r="G1" s="81"/>
      <c r="H1" s="82"/>
    </row>
    <row r="2" spans="1:8" x14ac:dyDescent="0.3">
      <c r="A2" s="198"/>
      <c r="B2" s="199"/>
      <c r="C2" s="199"/>
      <c r="D2" s="199"/>
      <c r="E2" s="84"/>
      <c r="F2" s="84"/>
      <c r="G2" s="84"/>
      <c r="H2" s="85"/>
    </row>
    <row r="3" spans="1:8" x14ac:dyDescent="0.3">
      <c r="A3" s="200"/>
      <c r="B3" s="201"/>
      <c r="C3" s="201"/>
      <c r="D3" s="201"/>
      <c r="E3" s="84"/>
      <c r="F3" s="84"/>
      <c r="G3" s="84"/>
      <c r="H3" s="85"/>
    </row>
    <row r="4" spans="1:8" x14ac:dyDescent="0.3">
      <c r="A4" s="92"/>
      <c r="B4" s="93"/>
      <c r="C4" s="94"/>
      <c r="D4" s="94"/>
      <c r="E4" s="84"/>
      <c r="F4" s="84"/>
      <c r="G4" s="84"/>
      <c r="H4" s="85"/>
    </row>
    <row r="5" spans="1:8" ht="55.8" x14ac:dyDescent="0.3">
      <c r="A5" s="95" t="s">
        <v>144</v>
      </c>
      <c r="B5" s="96"/>
      <c r="C5" s="97"/>
      <c r="D5" s="96" t="s">
        <v>145</v>
      </c>
      <c r="E5" s="2" t="s">
        <v>36</v>
      </c>
      <c r="F5" s="2" t="s">
        <v>37</v>
      </c>
      <c r="G5" s="2" t="s">
        <v>3</v>
      </c>
      <c r="H5" s="88" t="s">
        <v>38</v>
      </c>
    </row>
    <row r="6" spans="1:8" x14ac:dyDescent="0.3">
      <c r="A6" s="98"/>
      <c r="B6" s="99"/>
      <c r="C6" s="99"/>
      <c r="D6" s="99"/>
      <c r="E6" s="15"/>
      <c r="F6" s="15"/>
      <c r="G6" s="15"/>
      <c r="H6" s="89"/>
    </row>
    <row r="7" spans="1:8" x14ac:dyDescent="0.3">
      <c r="A7" s="202" t="s">
        <v>20</v>
      </c>
      <c r="B7" s="203"/>
      <c r="C7" s="203"/>
      <c r="D7" s="100">
        <v>20000000</v>
      </c>
      <c r="E7" s="15"/>
      <c r="F7" s="15"/>
      <c r="G7" s="15"/>
      <c r="H7" s="89"/>
    </row>
    <row r="8" spans="1:8" x14ac:dyDescent="0.3">
      <c r="A8" s="101"/>
      <c r="B8" s="21"/>
      <c r="C8" s="21"/>
      <c r="D8" s="100"/>
      <c r="E8" s="15"/>
      <c r="F8" s="15"/>
      <c r="G8" s="15"/>
      <c r="H8" s="89"/>
    </row>
    <row r="9" spans="1:8" ht="36.6" x14ac:dyDescent="0.3">
      <c r="A9" s="102" t="s">
        <v>21</v>
      </c>
      <c r="B9" s="21"/>
      <c r="C9" s="21"/>
      <c r="D9" s="103" t="s">
        <v>22</v>
      </c>
      <c r="E9" s="15"/>
      <c r="F9" s="15"/>
      <c r="G9" s="15"/>
      <c r="H9" s="89"/>
    </row>
    <row r="10" spans="1:8" x14ac:dyDescent="0.3">
      <c r="A10" s="101" t="s">
        <v>23</v>
      </c>
      <c r="B10" s="21"/>
      <c r="C10" s="21"/>
      <c r="D10" s="100">
        <v>500000</v>
      </c>
      <c r="E10" s="15"/>
      <c r="F10" s="15"/>
      <c r="G10" s="15"/>
      <c r="H10" s="89"/>
    </row>
    <row r="11" spans="1:8" x14ac:dyDescent="0.3">
      <c r="A11" s="101" t="s">
        <v>24</v>
      </c>
      <c r="B11" s="21"/>
      <c r="C11" s="21"/>
      <c r="D11" s="22" t="s">
        <v>25</v>
      </c>
      <c r="E11" s="15"/>
      <c r="F11" s="15"/>
      <c r="G11" s="15"/>
      <c r="H11" s="89"/>
    </row>
    <row r="12" spans="1:8" x14ac:dyDescent="0.3">
      <c r="A12" s="101" t="s">
        <v>26</v>
      </c>
      <c r="B12" s="21"/>
      <c r="C12" s="21"/>
      <c r="D12" s="100">
        <v>4000000</v>
      </c>
      <c r="E12" s="15"/>
      <c r="F12" s="15"/>
      <c r="G12" s="15"/>
      <c r="H12" s="89"/>
    </row>
    <row r="13" spans="1:8" x14ac:dyDescent="0.3">
      <c r="A13" s="101" t="s">
        <v>27</v>
      </c>
      <c r="B13" s="21"/>
      <c r="C13" s="21"/>
      <c r="D13" s="100">
        <v>20000000</v>
      </c>
      <c r="E13" s="15"/>
      <c r="F13" s="15"/>
      <c r="G13" s="15"/>
      <c r="H13" s="89"/>
    </row>
    <row r="14" spans="1:8" x14ac:dyDescent="0.3">
      <c r="A14" s="101" t="s">
        <v>28</v>
      </c>
      <c r="B14" s="21"/>
      <c r="C14" s="21"/>
      <c r="D14" s="100">
        <v>20000000</v>
      </c>
      <c r="E14" s="15"/>
      <c r="F14" s="15"/>
      <c r="G14" s="15"/>
      <c r="H14" s="89"/>
    </row>
    <row r="15" spans="1:8" ht="40.200000000000003" x14ac:dyDescent="0.3">
      <c r="A15" s="101" t="s">
        <v>29</v>
      </c>
      <c r="B15" s="21"/>
      <c r="C15" s="21"/>
      <c r="D15" s="21" t="s">
        <v>146</v>
      </c>
      <c r="E15" s="15"/>
      <c r="F15" s="15"/>
      <c r="G15" s="15"/>
      <c r="H15" s="89"/>
    </row>
    <row r="16" spans="1:8" x14ac:dyDescent="0.3">
      <c r="A16" s="101" t="s">
        <v>30</v>
      </c>
      <c r="B16" s="21"/>
      <c r="C16" s="21"/>
      <c r="D16" s="100" t="s">
        <v>31</v>
      </c>
      <c r="E16" s="15"/>
      <c r="F16" s="15"/>
      <c r="G16" s="15"/>
      <c r="H16" s="89"/>
    </row>
    <row r="17" spans="1:8" ht="79.8" x14ac:dyDescent="0.3">
      <c r="A17" s="204" t="s">
        <v>32</v>
      </c>
      <c r="B17" s="205"/>
      <c r="C17" s="21"/>
      <c r="D17" s="25" t="s">
        <v>33</v>
      </c>
      <c r="E17" s="15"/>
      <c r="F17" s="15"/>
      <c r="G17" s="15"/>
      <c r="H17" s="89"/>
    </row>
    <row r="18" spans="1:8" x14ac:dyDescent="0.3">
      <c r="A18" s="104" t="s">
        <v>34</v>
      </c>
      <c r="B18" s="21"/>
      <c r="C18" s="21"/>
      <c r="D18" s="25">
        <v>2500000</v>
      </c>
      <c r="E18" s="15"/>
      <c r="F18" s="15"/>
      <c r="G18" s="15"/>
      <c r="H18" s="89"/>
    </row>
    <row r="19" spans="1:8" x14ac:dyDescent="0.3">
      <c r="A19" s="105" t="s">
        <v>147</v>
      </c>
      <c r="B19" s="21"/>
      <c r="C19" s="21"/>
      <c r="D19" s="25"/>
      <c r="E19" s="15"/>
      <c r="F19" s="15"/>
      <c r="G19" s="15"/>
      <c r="H19" s="89"/>
    </row>
    <row r="20" spans="1:8" x14ac:dyDescent="0.3">
      <c r="A20" s="105" t="s">
        <v>148</v>
      </c>
      <c r="B20" s="21"/>
      <c r="C20" s="21"/>
      <c r="D20" s="100"/>
      <c r="E20" s="15"/>
      <c r="F20" s="15"/>
      <c r="G20" s="15"/>
      <c r="H20" s="89"/>
    </row>
    <row r="21" spans="1:8" x14ac:dyDescent="0.3">
      <c r="A21" s="105"/>
      <c r="B21" s="21"/>
      <c r="C21" s="21"/>
      <c r="D21" s="100"/>
      <c r="E21" s="15"/>
      <c r="F21" s="15"/>
      <c r="G21" s="15"/>
      <c r="H21" s="89"/>
    </row>
    <row r="22" spans="1:8" x14ac:dyDescent="0.3">
      <c r="A22" s="102" t="s">
        <v>35</v>
      </c>
      <c r="B22" s="21"/>
      <c r="C22" s="21"/>
      <c r="D22" s="100"/>
      <c r="E22" s="15"/>
      <c r="F22" s="15"/>
      <c r="G22" s="15"/>
      <c r="H22" s="89"/>
    </row>
    <row r="23" spans="1:8" x14ac:dyDescent="0.3">
      <c r="A23" s="101" t="s">
        <v>149</v>
      </c>
      <c r="B23" s="21"/>
      <c r="C23" s="21"/>
      <c r="D23" s="22" t="s">
        <v>150</v>
      </c>
      <c r="E23" s="15"/>
      <c r="F23" s="15"/>
      <c r="G23" s="15"/>
      <c r="H23" s="89"/>
    </row>
    <row r="24" spans="1:8" x14ac:dyDescent="0.3">
      <c r="A24" s="101" t="s">
        <v>151</v>
      </c>
      <c r="B24" s="21"/>
      <c r="C24" s="21"/>
      <c r="D24" s="100">
        <v>50000</v>
      </c>
      <c r="E24" s="15"/>
      <c r="F24" s="15"/>
      <c r="G24" s="15"/>
      <c r="H24" s="89"/>
    </row>
    <row r="25" spans="1:8" x14ac:dyDescent="0.3">
      <c r="A25" s="101"/>
      <c r="B25" s="21"/>
      <c r="C25" s="21"/>
      <c r="D25" s="100"/>
      <c r="E25" s="15"/>
      <c r="F25" s="15"/>
      <c r="G25" s="15"/>
      <c r="H25" s="89"/>
    </row>
    <row r="26" spans="1:8" x14ac:dyDescent="0.3">
      <c r="A26" s="132" t="s">
        <v>152</v>
      </c>
      <c r="B26" s="145"/>
      <c r="C26" s="145"/>
      <c r="D26" s="146"/>
      <c r="E26" s="147"/>
      <c r="F26" s="147"/>
      <c r="G26" s="147"/>
      <c r="H26" s="148"/>
    </row>
    <row r="27" spans="1:8" x14ac:dyDescent="0.3">
      <c r="A27" s="133" t="s">
        <v>153</v>
      </c>
      <c r="B27" s="145"/>
      <c r="C27" s="145"/>
      <c r="D27" s="149"/>
      <c r="E27" s="147"/>
      <c r="F27" s="147"/>
      <c r="G27" s="147"/>
      <c r="H27" s="148"/>
    </row>
    <row r="28" spans="1:8" x14ac:dyDescent="0.3">
      <c r="A28" s="133" t="s">
        <v>154</v>
      </c>
      <c r="B28" s="145"/>
      <c r="C28" s="145"/>
      <c r="D28" s="149"/>
      <c r="E28" s="147"/>
      <c r="F28" s="147"/>
      <c r="G28" s="147"/>
      <c r="H28" s="148"/>
    </row>
    <row r="29" spans="1:8" ht="15" thickBot="1" x14ac:dyDescent="0.35">
      <c r="A29" s="134" t="s">
        <v>155</v>
      </c>
      <c r="B29" s="150"/>
      <c r="C29" s="150"/>
      <c r="D29" s="151"/>
      <c r="E29" s="152"/>
      <c r="F29" s="152"/>
      <c r="G29" s="152"/>
      <c r="H29" s="153"/>
    </row>
  </sheetData>
  <mergeCells count="5">
    <mergeCell ref="A1:D1"/>
    <mergeCell ref="A2:D2"/>
    <mergeCell ref="A3:D3"/>
    <mergeCell ref="A7:C7"/>
    <mergeCell ref="A17:B17"/>
  </mergeCells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5F84-31F1-49EC-8DCF-A0161ACDD2DB}">
  <sheetPr>
    <pageSetUpPr fitToPage="1"/>
  </sheetPr>
  <dimension ref="A1:F58"/>
  <sheetViews>
    <sheetView view="pageBreakPreview" zoomScaleNormal="100" zoomScaleSheetLayoutView="100" workbookViewId="0">
      <selection activeCell="A8" sqref="A8"/>
    </sheetView>
  </sheetViews>
  <sheetFormatPr defaultColWidth="9.21875" defaultRowHeight="14.4" x14ac:dyDescent="0.3"/>
  <cols>
    <col min="1" max="1" width="51.44140625" style="108" bestFit="1" customWidth="1"/>
    <col min="2" max="2" width="56.21875" style="108" bestFit="1" customWidth="1"/>
    <col min="6" max="6" width="10.44140625" customWidth="1"/>
    <col min="7" max="16384" width="9.21875" style="108"/>
  </cols>
  <sheetData>
    <row r="1" spans="1:6" x14ac:dyDescent="0.3">
      <c r="A1" s="172" t="s">
        <v>116</v>
      </c>
      <c r="B1" s="173"/>
      <c r="C1" s="106"/>
      <c r="D1" s="106"/>
      <c r="E1" s="106"/>
      <c r="F1" s="107"/>
    </row>
    <row r="2" spans="1:6" x14ac:dyDescent="0.3">
      <c r="A2" s="174"/>
      <c r="B2" s="175"/>
      <c r="F2" s="109"/>
    </row>
    <row r="3" spans="1:6" s="111" customFormat="1" ht="55.2" x14ac:dyDescent="0.25">
      <c r="A3" s="110" t="s">
        <v>0</v>
      </c>
      <c r="B3" s="4" t="s">
        <v>19</v>
      </c>
      <c r="C3" s="2" t="s">
        <v>36</v>
      </c>
      <c r="D3" s="2" t="s">
        <v>37</v>
      </c>
      <c r="E3" s="2" t="s">
        <v>3</v>
      </c>
      <c r="F3" s="88" t="s">
        <v>38</v>
      </c>
    </row>
    <row r="4" spans="1:6" ht="13.2" x14ac:dyDescent="0.25">
      <c r="A4" s="176" t="s">
        <v>5</v>
      </c>
      <c r="B4" s="177" t="s">
        <v>6</v>
      </c>
      <c r="C4" s="170" t="s">
        <v>7</v>
      </c>
      <c r="D4" s="170" t="s">
        <v>8</v>
      </c>
      <c r="E4" s="170" t="s">
        <v>9</v>
      </c>
      <c r="F4" s="171" t="s">
        <v>10</v>
      </c>
    </row>
    <row r="5" spans="1:6" ht="13.2" x14ac:dyDescent="0.25">
      <c r="A5" s="176"/>
      <c r="B5" s="177"/>
      <c r="C5" s="170"/>
      <c r="D5" s="170"/>
      <c r="E5" s="170"/>
      <c r="F5" s="171"/>
    </row>
    <row r="6" spans="1:6" x14ac:dyDescent="0.3">
      <c r="A6" s="101"/>
      <c r="B6" s="22"/>
      <c r="C6" s="7"/>
      <c r="D6" s="7"/>
      <c r="E6" s="7"/>
      <c r="F6" s="112"/>
    </row>
    <row r="7" spans="1:6" x14ac:dyDescent="0.3">
      <c r="A7" s="101"/>
      <c r="B7" s="22"/>
      <c r="C7" s="7"/>
      <c r="D7" s="7"/>
      <c r="E7" s="7"/>
      <c r="F7" s="112"/>
    </row>
    <row r="8" spans="1:6" x14ac:dyDescent="0.3">
      <c r="A8" s="167" t="s">
        <v>217</v>
      </c>
      <c r="B8" s="23"/>
      <c r="C8" s="7"/>
      <c r="D8" s="7"/>
      <c r="E8" s="7"/>
      <c r="F8" s="112"/>
    </row>
    <row r="9" spans="1:6" s="111" customFormat="1" x14ac:dyDescent="0.3">
      <c r="A9" s="101" t="s">
        <v>39</v>
      </c>
      <c r="B9" s="22">
        <v>50000</v>
      </c>
      <c r="C9" s="7"/>
      <c r="D9" s="7"/>
      <c r="E9" s="7"/>
      <c r="F9" s="112"/>
    </row>
    <row r="10" spans="1:6" x14ac:dyDescent="0.3">
      <c r="A10" s="101" t="s">
        <v>40</v>
      </c>
      <c r="B10" s="22">
        <v>0</v>
      </c>
      <c r="C10" s="7"/>
      <c r="D10" s="7"/>
      <c r="E10" s="7"/>
      <c r="F10" s="112"/>
    </row>
    <row r="11" spans="1:6" x14ac:dyDescent="0.3">
      <c r="A11" s="101" t="s">
        <v>41</v>
      </c>
      <c r="B11" s="22">
        <v>5000</v>
      </c>
      <c r="C11" s="7"/>
      <c r="D11" s="7"/>
      <c r="E11" s="7"/>
      <c r="F11" s="112"/>
    </row>
    <row r="12" spans="1:6" x14ac:dyDescent="0.3">
      <c r="A12" s="101"/>
      <c r="B12" s="22"/>
      <c r="C12" s="7"/>
      <c r="D12" s="7"/>
      <c r="E12" s="7"/>
      <c r="F12" s="112"/>
    </row>
    <row r="13" spans="1:6" x14ac:dyDescent="0.3">
      <c r="A13" s="101"/>
      <c r="B13" s="22"/>
      <c r="C13" s="7"/>
      <c r="D13" s="7"/>
      <c r="E13" s="7"/>
      <c r="F13" s="112"/>
    </row>
    <row r="14" spans="1:6" x14ac:dyDescent="0.3">
      <c r="A14" s="168" t="s">
        <v>202</v>
      </c>
      <c r="B14" s="22">
        <v>10000</v>
      </c>
      <c r="C14" s="7"/>
      <c r="D14" s="7"/>
      <c r="E14" s="7"/>
      <c r="F14" s="112"/>
    </row>
    <row r="15" spans="1:6" s="111" customFormat="1" x14ac:dyDescent="0.3">
      <c r="A15" s="168" t="s">
        <v>105</v>
      </c>
      <c r="B15" s="22">
        <v>10000</v>
      </c>
      <c r="C15" s="7"/>
      <c r="D15" s="7"/>
      <c r="E15" s="7"/>
      <c r="F15" s="112"/>
    </row>
    <row r="16" spans="1:6" s="111" customFormat="1" x14ac:dyDescent="0.3">
      <c r="A16" s="101" t="s">
        <v>39</v>
      </c>
      <c r="B16" s="22">
        <v>10000</v>
      </c>
      <c r="C16" s="7"/>
      <c r="D16" s="7"/>
      <c r="E16" s="7"/>
      <c r="F16" s="112"/>
    </row>
    <row r="17" spans="1:6" s="111" customFormat="1" x14ac:dyDescent="0.3">
      <c r="A17" s="101" t="s">
        <v>40</v>
      </c>
      <c r="B17" s="24">
        <v>0</v>
      </c>
      <c r="C17" s="7"/>
      <c r="D17" s="7"/>
      <c r="E17" s="7"/>
      <c r="F17" s="112"/>
    </row>
    <row r="18" spans="1:6" x14ac:dyDescent="0.3">
      <c r="A18" s="104" t="s">
        <v>41</v>
      </c>
      <c r="B18" s="24">
        <v>5000</v>
      </c>
      <c r="C18" s="7"/>
      <c r="D18" s="7"/>
      <c r="E18" s="7"/>
      <c r="F18" s="112"/>
    </row>
    <row r="19" spans="1:6" x14ac:dyDescent="0.3">
      <c r="A19" s="105"/>
      <c r="B19" s="24"/>
      <c r="C19" s="7"/>
      <c r="D19" s="7"/>
      <c r="E19" s="7"/>
      <c r="F19" s="112"/>
    </row>
    <row r="20" spans="1:6" x14ac:dyDescent="0.3">
      <c r="A20" s="105"/>
      <c r="B20" s="22"/>
      <c r="C20" s="7"/>
      <c r="D20" s="7"/>
      <c r="E20" s="7"/>
      <c r="F20" s="112"/>
    </row>
    <row r="21" spans="1:6" x14ac:dyDescent="0.3">
      <c r="A21" s="105" t="s">
        <v>42</v>
      </c>
      <c r="B21" s="22"/>
      <c r="C21" s="7"/>
      <c r="D21" s="7"/>
      <c r="E21" s="7"/>
      <c r="F21" s="112"/>
    </row>
    <row r="22" spans="1:6" x14ac:dyDescent="0.3">
      <c r="A22" s="102" t="s">
        <v>102</v>
      </c>
      <c r="B22" s="22"/>
      <c r="C22" s="7"/>
      <c r="D22" s="7"/>
      <c r="E22" s="7"/>
      <c r="F22" s="112"/>
    </row>
    <row r="23" spans="1:6" x14ac:dyDescent="0.3">
      <c r="A23" s="101" t="s">
        <v>104</v>
      </c>
      <c r="B23" s="22"/>
      <c r="C23" s="7"/>
      <c r="D23" s="7"/>
      <c r="E23" s="7"/>
      <c r="F23" s="112"/>
    </row>
    <row r="24" spans="1:6" x14ac:dyDescent="0.3">
      <c r="A24" s="101" t="s">
        <v>43</v>
      </c>
      <c r="B24" s="169">
        <v>5000000</v>
      </c>
      <c r="C24" s="7"/>
      <c r="D24" s="7"/>
      <c r="E24" s="7"/>
      <c r="F24" s="112"/>
    </row>
    <row r="25" spans="1:6" x14ac:dyDescent="0.3">
      <c r="A25" s="113" t="s">
        <v>40</v>
      </c>
      <c r="B25" s="22"/>
      <c r="C25" s="7"/>
      <c r="D25" s="7"/>
      <c r="E25" s="7"/>
      <c r="F25" s="112"/>
    </row>
    <row r="26" spans="1:6" x14ac:dyDescent="0.3">
      <c r="A26" s="113" t="s">
        <v>44</v>
      </c>
      <c r="B26" s="7"/>
      <c r="C26" s="7"/>
      <c r="D26" s="7"/>
      <c r="E26" s="7"/>
      <c r="F26" s="112"/>
    </row>
    <row r="27" spans="1:6" x14ac:dyDescent="0.3">
      <c r="A27" s="113" t="s">
        <v>45</v>
      </c>
      <c r="B27" s="7"/>
      <c r="C27" s="7"/>
      <c r="D27" s="7"/>
      <c r="E27" s="7"/>
      <c r="F27" s="112"/>
    </row>
    <row r="28" spans="1:6" x14ac:dyDescent="0.3">
      <c r="A28" s="126" t="s">
        <v>156</v>
      </c>
      <c r="B28" s="117" t="s">
        <v>157</v>
      </c>
      <c r="C28" s="141"/>
      <c r="D28" s="141"/>
      <c r="E28" s="141"/>
      <c r="F28" s="142"/>
    </row>
    <row r="29" spans="1:6" x14ac:dyDescent="0.3">
      <c r="A29" s="127" t="s">
        <v>158</v>
      </c>
      <c r="B29" s="128">
        <v>15000</v>
      </c>
      <c r="C29" s="141"/>
      <c r="D29" s="141"/>
      <c r="E29" s="141"/>
      <c r="F29" s="142"/>
    </row>
    <row r="30" spans="1:6" x14ac:dyDescent="0.3">
      <c r="A30" s="127" t="s">
        <v>159</v>
      </c>
      <c r="B30" s="128">
        <v>50000</v>
      </c>
      <c r="C30" s="141"/>
      <c r="D30" s="141"/>
      <c r="E30" s="141"/>
      <c r="F30" s="142"/>
    </row>
    <row r="31" spans="1:6" x14ac:dyDescent="0.3">
      <c r="A31" s="127" t="s">
        <v>160</v>
      </c>
      <c r="B31" s="128">
        <v>75000</v>
      </c>
      <c r="C31" s="141"/>
      <c r="D31" s="141"/>
      <c r="E31" s="141"/>
      <c r="F31" s="142"/>
    </row>
    <row r="32" spans="1:6" x14ac:dyDescent="0.3">
      <c r="A32" s="127" t="s">
        <v>161</v>
      </c>
      <c r="B32" s="128">
        <v>100000</v>
      </c>
      <c r="C32" s="141"/>
      <c r="D32" s="141"/>
      <c r="E32" s="141"/>
      <c r="F32" s="142"/>
    </row>
    <row r="33" spans="1:6" x14ac:dyDescent="0.3">
      <c r="A33" s="127" t="s">
        <v>162</v>
      </c>
      <c r="B33" s="117" t="s">
        <v>163</v>
      </c>
      <c r="C33" s="141"/>
      <c r="D33" s="141"/>
      <c r="E33" s="141"/>
      <c r="F33" s="142"/>
    </row>
    <row r="34" spans="1:6" x14ac:dyDescent="0.3">
      <c r="A34" s="127" t="s">
        <v>164</v>
      </c>
      <c r="B34" s="117" t="s">
        <v>165</v>
      </c>
      <c r="C34" s="141"/>
      <c r="D34" s="141"/>
      <c r="E34" s="141"/>
      <c r="F34" s="142"/>
    </row>
    <row r="35" spans="1:6" x14ac:dyDescent="0.3">
      <c r="A35" s="127" t="s">
        <v>166</v>
      </c>
      <c r="B35" s="117" t="s">
        <v>167</v>
      </c>
      <c r="C35" s="141"/>
      <c r="D35" s="141"/>
      <c r="E35" s="141"/>
      <c r="F35" s="142"/>
    </row>
    <row r="36" spans="1:6" x14ac:dyDescent="0.3">
      <c r="A36" s="127" t="s">
        <v>168</v>
      </c>
      <c r="B36" s="128">
        <v>50000</v>
      </c>
      <c r="C36" s="141"/>
      <c r="D36" s="141"/>
      <c r="E36" s="141"/>
      <c r="F36" s="142"/>
    </row>
    <row r="37" spans="1:6" x14ac:dyDescent="0.3">
      <c r="A37" s="127" t="s">
        <v>169</v>
      </c>
      <c r="B37" s="129" t="s">
        <v>170</v>
      </c>
      <c r="C37" s="141"/>
      <c r="D37" s="141"/>
      <c r="E37" s="141"/>
      <c r="F37" s="142"/>
    </row>
    <row r="38" spans="1:6" x14ac:dyDescent="0.3">
      <c r="A38" s="127" t="s">
        <v>171</v>
      </c>
      <c r="B38" s="129" t="s">
        <v>172</v>
      </c>
      <c r="C38" s="141"/>
      <c r="D38" s="141"/>
      <c r="E38" s="141"/>
      <c r="F38" s="142"/>
    </row>
    <row r="39" spans="1:6" x14ac:dyDescent="0.3">
      <c r="A39" s="127" t="s">
        <v>173</v>
      </c>
      <c r="B39" s="128">
        <v>75000</v>
      </c>
      <c r="C39" s="141"/>
      <c r="D39" s="141"/>
      <c r="E39" s="141"/>
      <c r="F39" s="142"/>
    </row>
    <row r="40" spans="1:6" x14ac:dyDescent="0.3">
      <c r="A40" s="127" t="s">
        <v>174</v>
      </c>
      <c r="B40" s="128">
        <v>40000</v>
      </c>
      <c r="C40" s="141"/>
      <c r="D40" s="141"/>
      <c r="E40" s="141"/>
      <c r="F40" s="142"/>
    </row>
    <row r="41" spans="1:6" x14ac:dyDescent="0.3">
      <c r="A41" s="127" t="s">
        <v>175</v>
      </c>
      <c r="B41" s="117" t="s">
        <v>176</v>
      </c>
      <c r="C41" s="141"/>
      <c r="D41" s="141"/>
      <c r="E41" s="141"/>
      <c r="F41" s="142"/>
    </row>
    <row r="42" spans="1:6" x14ac:dyDescent="0.3">
      <c r="A42" s="127" t="s">
        <v>177</v>
      </c>
      <c r="B42" s="117" t="s">
        <v>178</v>
      </c>
      <c r="C42" s="141"/>
      <c r="D42" s="141"/>
      <c r="E42" s="141"/>
      <c r="F42" s="142"/>
    </row>
    <row r="43" spans="1:6" x14ac:dyDescent="0.3">
      <c r="A43" s="127" t="s">
        <v>179</v>
      </c>
      <c r="B43" s="117" t="s">
        <v>180</v>
      </c>
      <c r="C43" s="141"/>
      <c r="D43" s="141"/>
      <c r="E43" s="141"/>
      <c r="F43" s="142"/>
    </row>
    <row r="44" spans="1:6" x14ac:dyDescent="0.3">
      <c r="A44" s="127"/>
      <c r="B44" s="117"/>
      <c r="C44" s="141"/>
      <c r="D44" s="141"/>
      <c r="E44" s="141"/>
      <c r="F44" s="142"/>
    </row>
    <row r="45" spans="1:6" x14ac:dyDescent="0.3">
      <c r="A45" s="127" t="s">
        <v>181</v>
      </c>
      <c r="B45" s="117" t="s">
        <v>182</v>
      </c>
      <c r="C45" s="141"/>
      <c r="D45" s="141"/>
      <c r="E45" s="141"/>
      <c r="F45" s="142"/>
    </row>
    <row r="46" spans="1:6" x14ac:dyDescent="0.3">
      <c r="A46" s="127" t="s">
        <v>183</v>
      </c>
      <c r="B46" s="117" t="s">
        <v>184</v>
      </c>
      <c r="C46" s="141"/>
      <c r="D46" s="141"/>
      <c r="E46" s="141"/>
      <c r="F46" s="142"/>
    </row>
    <row r="47" spans="1:6" x14ac:dyDescent="0.3">
      <c r="A47" s="127" t="s">
        <v>185</v>
      </c>
      <c r="B47" s="117" t="s">
        <v>182</v>
      </c>
      <c r="C47" s="141"/>
      <c r="D47" s="141"/>
      <c r="E47" s="141"/>
      <c r="F47" s="142"/>
    </row>
    <row r="48" spans="1:6" x14ac:dyDescent="0.3">
      <c r="A48" s="127" t="s">
        <v>186</v>
      </c>
      <c r="B48" s="117" t="s">
        <v>187</v>
      </c>
      <c r="C48" s="141"/>
      <c r="D48" s="141"/>
      <c r="E48" s="141"/>
      <c r="F48" s="142"/>
    </row>
    <row r="49" spans="1:6" x14ac:dyDescent="0.3">
      <c r="A49" s="127"/>
      <c r="B49" s="117" t="s">
        <v>188</v>
      </c>
      <c r="C49" s="141"/>
      <c r="D49" s="141"/>
      <c r="E49" s="141"/>
      <c r="F49" s="142"/>
    </row>
    <row r="50" spans="1:6" x14ac:dyDescent="0.3">
      <c r="A50" s="127" t="s">
        <v>189</v>
      </c>
      <c r="B50" s="117" t="s">
        <v>190</v>
      </c>
      <c r="C50" s="141"/>
      <c r="D50" s="141"/>
      <c r="E50" s="141"/>
      <c r="F50" s="142"/>
    </row>
    <row r="51" spans="1:6" x14ac:dyDescent="0.3">
      <c r="A51" s="127" t="s">
        <v>191</v>
      </c>
      <c r="B51" s="117" t="s">
        <v>192</v>
      </c>
      <c r="C51" s="141"/>
      <c r="D51" s="141"/>
      <c r="E51" s="141"/>
      <c r="F51" s="142"/>
    </row>
    <row r="52" spans="1:6" x14ac:dyDescent="0.3">
      <c r="A52" s="127"/>
      <c r="B52" s="117"/>
      <c r="C52" s="141"/>
      <c r="D52" s="141"/>
      <c r="E52" s="141"/>
      <c r="F52" s="142"/>
    </row>
    <row r="53" spans="1:6" x14ac:dyDescent="0.3">
      <c r="A53" s="127"/>
      <c r="B53" s="117"/>
      <c r="C53" s="141"/>
      <c r="D53" s="141"/>
      <c r="E53" s="141"/>
      <c r="F53" s="142"/>
    </row>
    <row r="54" spans="1:6" x14ac:dyDescent="0.3">
      <c r="A54" s="127"/>
      <c r="B54" s="117"/>
      <c r="C54" s="141"/>
      <c r="D54" s="141"/>
      <c r="E54" s="141"/>
      <c r="F54" s="142"/>
    </row>
    <row r="55" spans="1:6" x14ac:dyDescent="0.3">
      <c r="A55" s="127"/>
      <c r="B55" s="117"/>
      <c r="C55" s="141"/>
      <c r="D55" s="141"/>
      <c r="E55" s="141"/>
      <c r="F55" s="142"/>
    </row>
    <row r="56" spans="1:6" x14ac:dyDescent="0.3">
      <c r="A56" s="127"/>
      <c r="B56" s="117"/>
      <c r="C56" s="141"/>
      <c r="D56" s="141"/>
      <c r="E56" s="141"/>
      <c r="F56" s="142"/>
    </row>
    <row r="57" spans="1:6" x14ac:dyDescent="0.3">
      <c r="A57" s="127"/>
      <c r="B57" s="117"/>
      <c r="C57" s="141"/>
      <c r="D57" s="141"/>
      <c r="E57" s="141"/>
      <c r="F57" s="142"/>
    </row>
    <row r="58" spans="1:6" ht="15" thickBot="1" x14ac:dyDescent="0.35">
      <c r="A58" s="130"/>
      <c r="B58" s="131"/>
      <c r="C58" s="143"/>
      <c r="D58" s="143"/>
      <c r="E58" s="143"/>
      <c r="F58" s="144"/>
    </row>
  </sheetData>
  <mergeCells count="8">
    <mergeCell ref="E4:E5"/>
    <mergeCell ref="F4:F5"/>
    <mergeCell ref="A1:B1"/>
    <mergeCell ref="A2:B2"/>
    <mergeCell ref="A4:A5"/>
    <mergeCell ref="B4:B5"/>
    <mergeCell ref="C4:C5"/>
    <mergeCell ref="D4:D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DED419A91D4A4BB1ED38B76F41B7C1" ma:contentTypeVersion="2" ma:contentTypeDescription="Create a new document." ma:contentTypeScope="" ma:versionID="5130cc48838fa28537c72050a423a7cc">
  <xsd:schema xmlns:xsd="http://www.w3.org/2001/XMLSchema" xmlns:xs="http://www.w3.org/2001/XMLSchema" xmlns:p="http://schemas.microsoft.com/office/2006/metadata/properties" xmlns:ns3="46eadc84-9238-4647-98b2-6c5e95a081da" targetNamespace="http://schemas.microsoft.com/office/2006/metadata/properties" ma:root="true" ma:fieldsID="97d94fd317e5f25cea4d114076ea6c63" ns3:_="">
    <xsd:import namespace="46eadc84-9238-4647-98b2-6c5e95a081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adc84-9238-4647-98b2-6c5e95a08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7F3A3A-C89C-47A8-BE17-17A6C4D70B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3E4791-D7A1-4DD4-B951-6FCC787EC2D1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46eadc84-9238-4647-98b2-6c5e95a081da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809DD4-971F-4031-8D55-1842063AD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eadc84-9238-4647-98b2-6c5e95a081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Assets all risks</vt:lpstr>
      <vt:lpstr>Transportation</vt:lpstr>
      <vt:lpstr>Liability &amp; Comm Crime</vt:lpstr>
      <vt:lpstr>D&amp;O</vt:lpstr>
      <vt:lpstr>SB &amp; PA</vt:lpstr>
      <vt:lpstr>'Assets all risks'!Print_Area</vt:lpstr>
      <vt:lpstr>'Liability &amp; Comm Crime'!Print_Area</vt:lpstr>
      <vt:lpstr>'SB &amp; PA'!Print_Area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Nicholus Lehutso - SCM</dc:creator>
  <cp:lastModifiedBy>Thina Ngaleka</cp:lastModifiedBy>
  <cp:lastPrinted>2023-03-17T13:27:13Z</cp:lastPrinted>
  <dcterms:created xsi:type="dcterms:W3CDTF">2022-07-18T12:43:25Z</dcterms:created>
  <dcterms:modified xsi:type="dcterms:W3CDTF">2026-07-02T16:24:34Z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0x010100E9DED419A91D4A4BB1ED38B76F41B7C1</vt:lpwstr>
  </property>
</Properties>
</file>