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mthombvn_eskom_co_za/Documents/Work/QS Reports/Submitted/North Gate Parking/Cost Estimates/"/>
    </mc:Choice>
  </mc:AlternateContent>
  <xr:revisionPtr revIDLastSave="15" documentId="8_{04A84499-231F-4936-8F8C-1E7E5A4B467D}" xr6:coauthVersionLast="47" xr6:coauthVersionMax="47" xr10:uidLastSave="{AC9FEFA9-B20A-45EA-B93A-9B9B5943E645}"/>
  <bookViews>
    <workbookView xWindow="-110" yWindow="-110" windowWidth="19420" windowHeight="10300" tabRatio="891" xr2:uid="{00000000-000D-0000-FFFF-FFFF00000000}"/>
  </bookViews>
  <sheets>
    <sheet name="BOQ" sheetId="4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B">#REF!</definedName>
    <definedName name="\C">'[1]P&amp;G Build-up'!#REF!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>#N/A</definedName>
    <definedName name="\L" localSheetId="0">#REF!</definedName>
    <definedName name="\L">#REF!</definedName>
    <definedName name="\m">#N/A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">[2]LD!#REF!</definedName>
    <definedName name="__">[2]LD!#REF!</definedName>
    <definedName name="_____rc">#REF!</definedName>
    <definedName name="____ECT1">#REF!,#REF!,#REF!,#REF!,#REF!,#REF!,#REF!,#REF!,#REF!,#REF!,#REF!,#REF!,#REF!,#REF!,#REF!,#REF!,#REF!,#REF!,#REF!,#REF!,#REF!,#REF!,#REF!,#REF!,#REF!,#REF!,#REF!</definedName>
    <definedName name="____PH3">#REF!</definedName>
    <definedName name="____rc">#REF!</definedName>
    <definedName name="___ECT1">#REF!,#REF!,#REF!,#REF!,#REF!,#REF!,#REF!,#REF!,#REF!,#REF!,#REF!,#REF!,#REF!,#REF!,#REF!,#REF!,#REF!,#REF!,#REF!,#REF!,#REF!,#REF!,#REF!,#REF!,#REF!,#REF!,#REF!</definedName>
    <definedName name="___ECT2">#REF!,#REF!,#REF!</definedName>
    <definedName name="___M777" localSheetId="0">#REF!</definedName>
    <definedName name="___M777">#REF!</definedName>
    <definedName name="___PH3">#REF!</definedName>
    <definedName name="___rc">#REF!</definedName>
    <definedName name="__123Graph_A" hidden="1">'[3]PHASE ONE'!#REF!</definedName>
    <definedName name="__123Graph_ACurrent" hidden="1">[4]INDEX!#REF!</definedName>
    <definedName name="__123Graph_AMAIN" hidden="1">#REF!</definedName>
    <definedName name="__123Graph_AMAINA" hidden="1">#REF!</definedName>
    <definedName name="__123Graph_AREALTERM" hidden="1">#REF!</definedName>
    <definedName name="__123Graph_AREALTERMA" hidden="1">#REF!</definedName>
    <definedName name="__123Graph_B" hidden="1">'[3]PHASE ONE'!$D$71:$D$80</definedName>
    <definedName name="__123Graph_BCurrent" hidden="1">[4]INDEX!#REF!</definedName>
    <definedName name="__123Graph_BMAIN" hidden="1">#REF!</definedName>
    <definedName name="__123Graph_BMAINA" hidden="1">#REF!</definedName>
    <definedName name="__123Graph_BREALTERM" hidden="1">#REF!</definedName>
    <definedName name="__123Graph_BREALTERMA" hidden="1">#REF!</definedName>
    <definedName name="__123Graph_C" hidden="1">'[3]PHASE ONE'!#REF!</definedName>
    <definedName name="__123Graph_CCurrent" hidden="1">[4]INDEX!#REF!</definedName>
    <definedName name="__123Graph_CMAIN" hidden="1">#REF!</definedName>
    <definedName name="__123Graph_CMAINA" hidden="1">#REF!</definedName>
    <definedName name="__123Graph_CREALTERM" hidden="1">#REF!</definedName>
    <definedName name="__123Graph_CREALTERMA" hidden="1">#REF!</definedName>
    <definedName name="__123Graph_D" hidden="1">'[3]PHASE ONE'!$E$71:$E$80</definedName>
    <definedName name="__123Graph_DCurrent" hidden="1">[4]INDEX!#REF!</definedName>
    <definedName name="__123Graph_DMAIN" hidden="1">#REF!</definedName>
    <definedName name="__123Graph_DMAINA" hidden="1">#REF!</definedName>
    <definedName name="__123Graph_E" hidden="1">'[3]PHASE ONE'!#REF!</definedName>
    <definedName name="__123Graph_ECurrent" hidden="1">[4]INDEX!#REF!</definedName>
    <definedName name="__123Graph_F" hidden="1">'[3]PHASE ONE'!$F$71:$F$80</definedName>
    <definedName name="__123Graph_FCurrent" hidden="1">[4]INDEX!#REF!</definedName>
    <definedName name="__123Graph_X" hidden="1">'[3]PHASE ONE'!$C$71:$C$80</definedName>
    <definedName name="__123Graph_XMAIN" hidden="1">#REF!</definedName>
    <definedName name="__123Graph_XMAINA" hidden="1">#REF!</definedName>
    <definedName name="__123Graph_XREALTERM" hidden="1">#REF!</definedName>
    <definedName name="__123Graph_XREALTERMA" hidden="1">#REF!</definedName>
    <definedName name="__125Graph_Ecurrent" hidden="1">#REF!</definedName>
    <definedName name="__AXX4">[5]Sheet1!#REF!</definedName>
    <definedName name="__axx5">[5]Sheet1!#REF!</definedName>
    <definedName name="__axx6">[5]Sheet1!#REF!</definedName>
    <definedName name="__AXX7">[5]Sheet1!#REF!</definedName>
    <definedName name="__axx8">[5]Sheet1!#REF!</definedName>
    <definedName name="__b17000">#REF!</definedName>
    <definedName name="__b18000">#REF!</definedName>
    <definedName name="__b19536">#REF!</definedName>
    <definedName name="__ECT1">#REF!,#REF!,#REF!,#REF!,#REF!,#REF!,#REF!,#REF!,#REF!,#REF!,#REF!,#REF!,#REF!,#REF!,#REF!,#REF!,#REF!,#REF!,#REF!,#REF!,#REF!,#REF!,#REF!,#REF!,#REF!,#REF!,#REF!</definedName>
    <definedName name="__ECT2">#REF!,#REF!,#REF!</definedName>
    <definedName name="__ECTR">#REF!,#REF!,#REF!</definedName>
    <definedName name="__EdFJsKBA">#REF!</definedName>
    <definedName name="__fcl1">[2]LD!#REF!</definedName>
    <definedName name="__hfi2">[5]Sheet1!#REF!</definedName>
    <definedName name="__hfi4">[5]Sheet1!#REF!</definedName>
    <definedName name="__hfi5">[5]Sheet1!#REF!</definedName>
    <definedName name="__hfi6">[5]Sheet1!#REF!</definedName>
    <definedName name="__HFI7">[5]Sheet1!#REF!</definedName>
    <definedName name="__hfi8">[5]Sheet1!#REF!</definedName>
    <definedName name="__IntlFixup" hidden="1">TRUE</definedName>
    <definedName name="__lm1">#REF!</definedName>
    <definedName name="__LNK1">#REF!</definedName>
    <definedName name="__LNK10">#REF!</definedName>
    <definedName name="__LNK11">#REF!</definedName>
    <definedName name="__LNK12">#REF!</definedName>
    <definedName name="__LNK13">#REF!</definedName>
    <definedName name="__LNK136">[6]SHEET6!$G$49</definedName>
    <definedName name="__LNK137">[6]SHEET6!$G$50</definedName>
    <definedName name="__LNK14">#REF!</definedName>
    <definedName name="__LNK15">#REF!</definedName>
    <definedName name="__LNK16">#REF!</definedName>
    <definedName name="__LNK17">#REF!</definedName>
    <definedName name="__LNK18">#REF!</definedName>
    <definedName name="__LNK19">#REF!</definedName>
    <definedName name="__LNK2">#REF!</definedName>
    <definedName name="__LNK20">#REF!</definedName>
    <definedName name="__LNK21">#REF!</definedName>
    <definedName name="__LNK22">#REF!</definedName>
    <definedName name="__LNK23">#REF!</definedName>
    <definedName name="__LNK24">#REF!</definedName>
    <definedName name="__LNK25">#REF!</definedName>
    <definedName name="__LNK26">#REF!</definedName>
    <definedName name="__LNK27">#REF!</definedName>
    <definedName name="__LNK28">#REF!</definedName>
    <definedName name="__LNK29">#REF!</definedName>
    <definedName name="__LNK3">#REF!</definedName>
    <definedName name="__LNK30">#REF!</definedName>
    <definedName name="__LNK31">#REF!</definedName>
    <definedName name="__LNK32">#REF!</definedName>
    <definedName name="__LNK33">#REF!</definedName>
    <definedName name="__LNK34">#REF!</definedName>
    <definedName name="__LNK35">#REF!</definedName>
    <definedName name="__LNK36">#REF!</definedName>
    <definedName name="__LNK37">#REF!</definedName>
    <definedName name="__LNK38">#REF!</definedName>
    <definedName name="__LNK39">#REF!</definedName>
    <definedName name="__LNK4">#REF!</definedName>
    <definedName name="__LNK40">#REF!</definedName>
    <definedName name="__LNK41">#REF!</definedName>
    <definedName name="__LNK42">#REF!</definedName>
    <definedName name="__LNK43">#REF!</definedName>
    <definedName name="__LNK44">#REF!</definedName>
    <definedName name="__LNK45">#REF!</definedName>
    <definedName name="__LNK46">#REF!</definedName>
    <definedName name="__LNK47">#REF!</definedName>
    <definedName name="__LNK48">#REF!</definedName>
    <definedName name="__LNK49">#REF!</definedName>
    <definedName name="__LNK5">#REF!</definedName>
    <definedName name="__LNK50">#REF!</definedName>
    <definedName name="__LNK51">#REF!</definedName>
    <definedName name="__LNK52">#REF!</definedName>
    <definedName name="__LNK53">#REF!</definedName>
    <definedName name="__LNK54">#REF!</definedName>
    <definedName name="__LNK55">#REF!</definedName>
    <definedName name="__LNK56">#REF!</definedName>
    <definedName name="__LNK57">#REF!</definedName>
    <definedName name="__LNK6">#REF!</definedName>
    <definedName name="__LNK7">#REF!</definedName>
    <definedName name="__LNK8">#REF!</definedName>
    <definedName name="__LNK9">#REF!</definedName>
    <definedName name="__M777" localSheetId="0">#REF!</definedName>
    <definedName name="__M777">#REF!</definedName>
    <definedName name="__nb1">#REF!</definedName>
    <definedName name="__nb2">#REF!</definedName>
    <definedName name="__PH3">#REF!</definedName>
    <definedName name="__rc">#REF!</definedName>
    <definedName name="__SA1">#REF!</definedName>
    <definedName name="__SA10">#REF!</definedName>
    <definedName name="__SA2">#REF!</definedName>
    <definedName name="__SA3">#REF!</definedName>
    <definedName name="__SA4">#REF!</definedName>
    <definedName name="__SA5">#REF!</definedName>
    <definedName name="__SA6">#REF!</definedName>
    <definedName name="__SA7">#REF!</definedName>
    <definedName name="__SA8">#REF!</definedName>
    <definedName name="__SA9">#REF!</definedName>
    <definedName name="__Vf1">#REF!</definedName>
    <definedName name="__Vf2">#REF!</definedName>
    <definedName name="__wp1">#REF!</definedName>
    <definedName name="__xlnm.Print_Area" localSheetId="0">#REF!</definedName>
    <definedName name="__xlnm.Print_Area">#REF!</definedName>
    <definedName name="_0">#REF!</definedName>
    <definedName name="_1___________________________ANNEXURE__A">#REF!</definedName>
    <definedName name="_1_____________ANNEXURE__A">#REF!</definedName>
    <definedName name="_1__123Graph_ACHART_1" hidden="1">#REF!</definedName>
    <definedName name="_10_______________________ANNEXURE__B">#REF!</definedName>
    <definedName name="_10_________ANNEXURE__B">#REF!</definedName>
    <definedName name="_10__123Graph_CCHART_1" hidden="1">#REF!</definedName>
    <definedName name="_11______________________ANNEXURE__A">#REF!</definedName>
    <definedName name="_11________ANNEXURE__A">#REF!</definedName>
    <definedName name="_11__123Graph_CCHART_3" hidden="1">#REF!</definedName>
    <definedName name="_12______________________ANNEXURE__B">#REF!</definedName>
    <definedName name="_12________ANNEXURE__B">#REF!</definedName>
    <definedName name="_12__123Graph_DCHART_1" hidden="1">#REF!</definedName>
    <definedName name="_13_____________________ANNEXURE__A">#REF!</definedName>
    <definedName name="_13_______ANNEXURE__A">#REF!</definedName>
    <definedName name="_13__123Graph_DCHART_3" hidden="1">#REF!</definedName>
    <definedName name="_14_____________________ANNEXURE__B">#REF!</definedName>
    <definedName name="_14_______ANNEXURE__B">#REF!</definedName>
    <definedName name="_14__123Graph_ECHART_3" hidden="1">#REF!</definedName>
    <definedName name="_15____________________ANNEXURE__A">#REF!</definedName>
    <definedName name="_15______ANNEXURE__A">#REF!</definedName>
    <definedName name="_15__123Graph_LBL_ACHART_1" hidden="1">#REF!</definedName>
    <definedName name="_16____________________ANNEXURE__B">#REF!</definedName>
    <definedName name="_16______ANNEXURE__B">#REF!</definedName>
    <definedName name="_16__123Graph_LBL_ACHART_2" hidden="1">#REF!</definedName>
    <definedName name="_16ANNEXURE__B">#REF!</definedName>
    <definedName name="_17___________________ANNEXURE__A">#REF!</definedName>
    <definedName name="_17_____ANNEXURE__A">#REF!</definedName>
    <definedName name="_17__123Graph_XCHART_1" hidden="1">#REF!</definedName>
    <definedName name="_18___________________ANNEXURE__B">#REF!</definedName>
    <definedName name="_18_____ANNEXURE__B">#REF!</definedName>
    <definedName name="_18__123Graph_XCHART_2" hidden="1">#REF!</definedName>
    <definedName name="_19__________________ANNEXURE__A">#REF!</definedName>
    <definedName name="_19____ANNEXURE__A">#REF!</definedName>
    <definedName name="_19__123Graph_XCHART_3" hidden="1">#REF!</definedName>
    <definedName name="_1ANNEXURE__A">#REF!</definedName>
    <definedName name="_1ST">#REF!</definedName>
    <definedName name="_2___________________________ANNEXURE__B">#REF!</definedName>
    <definedName name="_2_____________ANNEXURE__B">#REF!</definedName>
    <definedName name="_2__123Graph_ACHART_2" hidden="1">#REF!</definedName>
    <definedName name="_20__________________ANNEXURE__B">#REF!</definedName>
    <definedName name="_20____ANNEXURE__B">#REF!</definedName>
    <definedName name="_20__123Graph_XCHART_4" hidden="1">#REF!</definedName>
    <definedName name="_21_________________ANNEXURE__A">#REF!</definedName>
    <definedName name="_21___ANNEXURE__A">#REF!</definedName>
    <definedName name="_21__123Graph_XCHART_5" hidden="1">#REF!</definedName>
    <definedName name="_22_________________ANNEXURE__B">#REF!</definedName>
    <definedName name="_22___ANNEXURE__B">#REF!</definedName>
    <definedName name="_23________________ANNEXURE__A">#REF!</definedName>
    <definedName name="_23__ANNEXURE__A">#REF!</definedName>
    <definedName name="_24________________ANNEXURE__B">#REF!</definedName>
    <definedName name="_24__ANNEXURE__B">#REF!</definedName>
    <definedName name="_25_______________ANNEXURE__A">#REF!</definedName>
    <definedName name="_25_ANNEXURE__A">#REF!</definedName>
    <definedName name="_26_______________ANNEXURE__B">#REF!</definedName>
    <definedName name="_26_ANNEXURE__B">#REF!</definedName>
    <definedName name="_27______________ANNEXURE__A">#REF!</definedName>
    <definedName name="_28______________ANNEXURE__B">#REF!</definedName>
    <definedName name="_28ANNEXURE__A">#REF!</definedName>
    <definedName name="_29_____________ANNEXURE__A">#REF!</definedName>
    <definedName name="_29_ANNEXURE__A">#REF!</definedName>
    <definedName name="_2ANNEXURE__B">#REF!</definedName>
    <definedName name="_2ND">#REF!</definedName>
    <definedName name="_3__________________________ANNEXURE__A">#REF!</definedName>
    <definedName name="_3____________ANNEXURE__A">#REF!</definedName>
    <definedName name="_3__123Graph_ACHART_3" hidden="1">#REF!</definedName>
    <definedName name="_30_____________ANNEXURE__B">#REF!</definedName>
    <definedName name="_30ANNEXURE__B">#REF!</definedName>
    <definedName name="_31____________ANNEXURE__A">#REF!</definedName>
    <definedName name="_32____________ANNEXURE__B">#REF!</definedName>
    <definedName name="_33___________ANNEXURE__A">#REF!</definedName>
    <definedName name="_34___________ANNEXURE__B">#REF!</definedName>
    <definedName name="_34_ANNEXURE__B">#REF!</definedName>
    <definedName name="_35__________ANNEXURE__A">#REF!</definedName>
    <definedName name="_36__________ANNEXURE__B">#REF!</definedName>
    <definedName name="_37_________ANNEXURE__A">#REF!</definedName>
    <definedName name="_38_________ANNEXURE__B">#REF!</definedName>
    <definedName name="_39________ANNEXURE__A">#REF!</definedName>
    <definedName name="_3ANNEXURE__A">#REF!</definedName>
    <definedName name="_3RD">#REF!</definedName>
    <definedName name="_4__________________________ANNEXURE__B">#REF!</definedName>
    <definedName name="_4____________ANNEXURE__B">#REF!</definedName>
    <definedName name="_4__123Graph_ACHART_4" hidden="1">#REF!</definedName>
    <definedName name="_40________ANNEXURE__B">#REF!</definedName>
    <definedName name="_400VHEAT">[7]Lookups!$BB$5:$BJ$35</definedName>
    <definedName name="_40ANNEXURE__A">#REF!</definedName>
    <definedName name="_41_______ANNEXURE__A">#REF!</definedName>
    <definedName name="_42_______ANNEXURE__B">#REF!</definedName>
    <definedName name="_43______ANNEXURE__A">#REF!</definedName>
    <definedName name="_44______ANNEXURE__B">#REF!</definedName>
    <definedName name="_45_____ANNEXURE__A">#REF!</definedName>
    <definedName name="_46_____ANNEXURE__B">#REF!</definedName>
    <definedName name="_46ANNEXURE__B">#REF!</definedName>
    <definedName name="_47____ANNEXURE__A">#REF!</definedName>
    <definedName name="_48____ANNEXURE__B">#REF!</definedName>
    <definedName name="_49___ANNEXURE__A">#REF!</definedName>
    <definedName name="_5_________________________ANNEXURE__A">#REF!</definedName>
    <definedName name="_5___________ANNEXURE__A">#REF!</definedName>
    <definedName name="_5__123Graph_ACHART_5" hidden="1">#REF!</definedName>
    <definedName name="_50___ANNEXURE__B">#REF!</definedName>
    <definedName name="_51__ANNEXURE__A">#REF!</definedName>
    <definedName name="_52__ANNEXURE__B">#REF!</definedName>
    <definedName name="_525V" localSheetId="0">#REF!</definedName>
    <definedName name="_525V">#REF!</definedName>
    <definedName name="_53__ANNEXURE__A">#REF!</definedName>
    <definedName name="_53_ANNEXURE__A">#REF!</definedName>
    <definedName name="_54_ANNEXURE__B">#REF!</definedName>
    <definedName name="_56__ANNEXURE__B">#REF!</definedName>
    <definedName name="_56ANNEXURE__A">#REF!</definedName>
    <definedName name="_58ANNEXURE__B">#REF!</definedName>
    <definedName name="_6_________________________ANNEXURE__B">#REF!</definedName>
    <definedName name="_6___________ANNEXURE__B">#REF!</definedName>
    <definedName name="_6__123Graph_BCHART_2" hidden="1">#REF!</definedName>
    <definedName name="_61_ANNEXURE__A">#REF!</definedName>
    <definedName name="_66_ANNEXURE__B">#REF!</definedName>
    <definedName name="_6ANNEXURE__B">#REF!</definedName>
    <definedName name="_7________________________ANNEXURE__A">#REF!</definedName>
    <definedName name="_7__________ANNEXURE__A">#REF!</definedName>
    <definedName name="_7__123Graph_BCHART_3" hidden="1">#REF!</definedName>
    <definedName name="_72ANNEXURE__A">#REF!</definedName>
    <definedName name="_78ANNEXURE__B">#REF!</definedName>
    <definedName name="_8________________________ANNEXURE__B">#REF!</definedName>
    <definedName name="_8__________ANNEXURE__B">#REF!</definedName>
    <definedName name="_8__123Graph_BCHART_4" hidden="1">#REF!</definedName>
    <definedName name="_8ANNEXURE__A">#REF!</definedName>
    <definedName name="_9_______________________ANNEXURE__A">#REF!</definedName>
    <definedName name="_9_________ANNEXURE__A">#REF!</definedName>
    <definedName name="_9__123Graph_BCHART_5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XX4">[5]Sheet1!#REF!</definedName>
    <definedName name="_axx5">[5]Sheet1!#REF!</definedName>
    <definedName name="_axx6">[5]Sheet1!#REF!</definedName>
    <definedName name="_AXX7">[5]Sheet1!#REF!</definedName>
    <definedName name="_axx8">[5]Sheet1!#REF!</definedName>
    <definedName name="_b17000">#REF!</definedName>
    <definedName name="_b18000">#REF!</definedName>
    <definedName name="_b19536">#REF!</definedName>
    <definedName name="_boq10">#REF!</definedName>
    <definedName name="_boq11">#REF!</definedName>
    <definedName name="_boq12">#REF!</definedName>
    <definedName name="_boq13">#REF!</definedName>
    <definedName name="_boq14">#REF!</definedName>
    <definedName name="_boq15">#REF!</definedName>
    <definedName name="_boq16">#REF!</definedName>
    <definedName name="_boq17">#REF!</definedName>
    <definedName name="_boq18">#REF!</definedName>
    <definedName name="_boq19">#REF!</definedName>
    <definedName name="_boq2">#REF!</definedName>
    <definedName name="_boq20">#REF!</definedName>
    <definedName name="_boq21">#REF!</definedName>
    <definedName name="_boq22">#REF!</definedName>
    <definedName name="_boq23">#REF!</definedName>
    <definedName name="_boq24">#REF!</definedName>
    <definedName name="_boq25">#REF!</definedName>
    <definedName name="_boq26">#REF!</definedName>
    <definedName name="_boq27">#REF!</definedName>
    <definedName name="_boq28">#REF!</definedName>
    <definedName name="_boq29">#REF!</definedName>
    <definedName name="_boq30">#REF!</definedName>
    <definedName name="_boq31">#REF!</definedName>
    <definedName name="_boq32">#REF!</definedName>
    <definedName name="_boq33">#REF!</definedName>
    <definedName name="_boq34">#REF!</definedName>
    <definedName name="_boq35">#REF!</definedName>
    <definedName name="_boq36">#REF!</definedName>
    <definedName name="_boq37">#REF!</definedName>
    <definedName name="_boq38">#REF!</definedName>
    <definedName name="_boq39">#REF!</definedName>
    <definedName name="_boq4">#REF!</definedName>
    <definedName name="_boq40">#REF!</definedName>
    <definedName name="_boq41">#REF!</definedName>
    <definedName name="_boq42">#REF!</definedName>
    <definedName name="_boq44">#REF!</definedName>
    <definedName name="_boq45">#REF!</definedName>
    <definedName name="_boq46">#REF!</definedName>
    <definedName name="_boq47">#REF!</definedName>
    <definedName name="_boq48">#REF!</definedName>
    <definedName name="_boq49">#REF!</definedName>
    <definedName name="_boq5">#REF!</definedName>
    <definedName name="_boq50">#REF!</definedName>
    <definedName name="_boq6">#REF!</definedName>
    <definedName name="_boq7">#REF!</definedName>
    <definedName name="_boq8">#REF!</definedName>
    <definedName name="_boq9">#REF!</definedName>
    <definedName name="_BRN1">#REF!</definedName>
    <definedName name="_BRN2">#REF!</definedName>
    <definedName name="_BRN3">#REF!</definedName>
    <definedName name="_BRN4">#REF!</definedName>
    <definedName name="_BRN5">#REF!</definedName>
    <definedName name="_BRN6">#REF!</definedName>
    <definedName name="_BRN7">#REF!</definedName>
    <definedName name="_c">#REF!</definedName>
    <definedName name="_CIRCUITBREAKER">[7]Lookups!$BK$5:$BL$24</definedName>
    <definedName name="_CPA1" localSheetId="0">BOQ!_CPA1</definedName>
    <definedName name="_CPA1">[0]!_CPA1</definedName>
    <definedName name="_CXX1">'[8]1'!$F$175:$F$182</definedName>
    <definedName name="_CXX2">'[8]2'!$F$175:$F$182</definedName>
    <definedName name="_CXX3">'[8]3'!$F$175:$F$182</definedName>
    <definedName name="_CXX4">'[8]4'!$F$175:$F$182</definedName>
    <definedName name="_CXX5">'[8]5'!$F$175:$F$182</definedName>
    <definedName name="_CXX6">'[8]6'!$F$175:$F$182</definedName>
    <definedName name="_CXX7">'[8]7'!$F$175:$F$182</definedName>
    <definedName name="_CXX8">'[8]8'!$F$175:$F$182</definedName>
    <definedName name="_CXX9">'[8]9'!$F$175:$F$182</definedName>
    <definedName name="_ECT1">#REF!,#REF!,#REF!,#REF!,#REF!,#REF!,#REF!,#REF!,#REF!,#REF!,#REF!,#REF!,#REF!,#REF!,#REF!,#REF!,#REF!,#REF!,#REF!,#REF!,#REF!,#REF!,#REF!,#REF!,#REF!,#REF!,#REF!</definedName>
    <definedName name="_ECT2">#REF!,#REF!,#REF!</definedName>
    <definedName name="_END1">'[9]Add Inst for Analysis'!#REF!</definedName>
    <definedName name="_END2">'[9]Add Inst for Analysis'!#REF!</definedName>
    <definedName name="_EXX1">'[8]1'!$F$129:$F$168</definedName>
    <definedName name="_EXX2">'[8]2'!$F$129:$F$168</definedName>
    <definedName name="_EXX3">'[8]3'!$F$129:$F$168</definedName>
    <definedName name="_EXX4">'[8]4'!$F$129:$F$168</definedName>
    <definedName name="_EXX5">'[8]5'!$F$129:$F$168</definedName>
    <definedName name="_EXX6">'[8]6'!$F$129:$F$168</definedName>
    <definedName name="_EXX7">'[8]7'!$F$129:$F$168</definedName>
    <definedName name="_EXX8">'[8]8'!$F$129:$F$168</definedName>
    <definedName name="_EXX9">'[8]9'!$F$129:$F$168</definedName>
    <definedName name="_fcl1">[2]LD!#REF!</definedName>
    <definedName name="_Fill" localSheetId="0" hidden="1">#REF!</definedName>
    <definedName name="_Fill" hidden="1">#REF!</definedName>
    <definedName name="_FillA" hidden="1">#REF!</definedName>
    <definedName name="_HBD1">#REF!</definedName>
    <definedName name="_hfi2">[5]Sheet1!#REF!</definedName>
    <definedName name="_hfi4">[5]Sheet1!#REF!</definedName>
    <definedName name="_hfi5">[5]Sheet1!#REF!</definedName>
    <definedName name="_hfi6">[5]Sheet1!#REF!</definedName>
    <definedName name="_HFI7">[5]Sheet1!#REF!</definedName>
    <definedName name="_hfi8">[5]Sheet1!#REF!</definedName>
    <definedName name="_HSC1">#REF!</definedName>
    <definedName name="_HSC2">#REF!</definedName>
    <definedName name="_Key1" localSheetId="0" hidden="1">[10]AIRCON!#REF!</definedName>
    <definedName name="_Key1" hidden="1">[10]AIRCON!#REF!</definedName>
    <definedName name="_Key2" localSheetId="0" hidden="1">[10]AIRCON!#REF!</definedName>
    <definedName name="_Key2" hidden="1">[10]AIRCON!#REF!</definedName>
    <definedName name="_ki1">#REF!</definedName>
    <definedName name="_lm1">#REF!</definedName>
    <definedName name="_LNK1">#REF!</definedName>
    <definedName name="_LNK10">#REF!</definedName>
    <definedName name="_LNK11">#REF!</definedName>
    <definedName name="_LNK12">#REF!</definedName>
    <definedName name="_LNK13">#REF!</definedName>
    <definedName name="_LNK136">[6]SHEET6!$G$49</definedName>
    <definedName name="_LNK137">[6]SHEET6!$G$50</definedName>
    <definedName name="_LNK14">#REF!</definedName>
    <definedName name="_LNK15">#REF!</definedName>
    <definedName name="_LNK16">#REF!</definedName>
    <definedName name="_LNK17">#REF!</definedName>
    <definedName name="_LNK18">#REF!</definedName>
    <definedName name="_LNK19">#REF!</definedName>
    <definedName name="_LNK2">#REF!</definedName>
    <definedName name="_LNK20">#REF!</definedName>
    <definedName name="_LNK21">#REF!</definedName>
    <definedName name="_LNK22">#REF!</definedName>
    <definedName name="_LNK23">#REF!</definedName>
    <definedName name="_LNK24">#REF!</definedName>
    <definedName name="_LNK25">#REF!</definedName>
    <definedName name="_LNK26">#REF!</definedName>
    <definedName name="_LNK27">#REF!</definedName>
    <definedName name="_LNK28">#REF!</definedName>
    <definedName name="_LNK29">#REF!</definedName>
    <definedName name="_LNK3">#REF!</definedName>
    <definedName name="_LNK30">#REF!</definedName>
    <definedName name="_LNK31">#REF!</definedName>
    <definedName name="_LNK32">#REF!</definedName>
    <definedName name="_LNK33">#REF!</definedName>
    <definedName name="_LNK34">#REF!</definedName>
    <definedName name="_LNK35">#REF!</definedName>
    <definedName name="_LNK36">#REF!</definedName>
    <definedName name="_LNK37">#REF!</definedName>
    <definedName name="_LNK38">#REF!</definedName>
    <definedName name="_LNK39">#REF!</definedName>
    <definedName name="_LNK4">#REF!</definedName>
    <definedName name="_LNK40">#REF!</definedName>
    <definedName name="_LNK41">#REF!</definedName>
    <definedName name="_LNK42">#REF!</definedName>
    <definedName name="_LNK43">#REF!</definedName>
    <definedName name="_LNK44">#REF!</definedName>
    <definedName name="_LNK45">#REF!</definedName>
    <definedName name="_LNK46">#REF!</definedName>
    <definedName name="_LNK47">#REF!</definedName>
    <definedName name="_LNK48">#REF!</definedName>
    <definedName name="_LNK49">#REF!</definedName>
    <definedName name="_LNK5">#REF!</definedName>
    <definedName name="_LNK50">#REF!</definedName>
    <definedName name="_LNK51">#REF!</definedName>
    <definedName name="_LNK52">#REF!</definedName>
    <definedName name="_LNK53">#REF!</definedName>
    <definedName name="_LNK54">#REF!</definedName>
    <definedName name="_LNK55">#REF!</definedName>
    <definedName name="_LNK56">#REF!</definedName>
    <definedName name="_LNK57">#REF!</definedName>
    <definedName name="_LNK6">#REF!</definedName>
    <definedName name="_LNK7">#REF!</definedName>
    <definedName name="_LNK8">#REF!</definedName>
    <definedName name="_LNK9">#REF!</definedName>
    <definedName name="_LSC1">#REF!</definedName>
    <definedName name="_LSC2">#REF!</definedName>
    <definedName name="_M11" localSheetId="0">#REF!</definedName>
    <definedName name="_M11">#REF!</definedName>
    <definedName name="_M13" localSheetId="0">#REF!</definedName>
    <definedName name="_M13">#REF!</definedName>
    <definedName name="_M14" localSheetId="0">#REF!</definedName>
    <definedName name="_M14">#REF!</definedName>
    <definedName name="_M15" localSheetId="0">#REF!</definedName>
    <definedName name="_M15">#REF!</definedName>
    <definedName name="_M16" localSheetId="0">#REF!</definedName>
    <definedName name="_M16">#REF!</definedName>
    <definedName name="_M17" localSheetId="0">#REF!</definedName>
    <definedName name="_M17">#REF!</definedName>
    <definedName name="_M18" localSheetId="0">#REF!</definedName>
    <definedName name="_M18">#REF!</definedName>
    <definedName name="_M777" localSheetId="0">#REF!</definedName>
    <definedName name="_M777">#REF!</definedName>
    <definedName name="_mas1">#REF!</definedName>
    <definedName name="_mas2">#REF!</definedName>
    <definedName name="_MCBHEAT">[7]Lookups!$BL$5:$BM$23</definedName>
    <definedName name="_mgk1">#REF!</definedName>
    <definedName name="_mgk2">#REF!</definedName>
    <definedName name="_MXX1">'[8]1'!$F$13:$F$64</definedName>
    <definedName name="_MXX2">'[8]2'!$F$13:$F$64</definedName>
    <definedName name="_MXX3">'[8]3'!$F$13:$F$64</definedName>
    <definedName name="_MXX4">'[8]4'!$F$13:$F$64</definedName>
    <definedName name="_MXX5">'[8]5'!$F$13:$F$64</definedName>
    <definedName name="_MXX6">'[8]6'!$F$13:$F$64</definedName>
    <definedName name="_MXX7">'[8]7'!$F$13:$F$64</definedName>
    <definedName name="_MXX8">'[8]8'!$F$13:$F$64</definedName>
    <definedName name="_MXX9">'[8]9'!$F$13:$F$64</definedName>
    <definedName name="_nb1">#REF!</definedName>
    <definedName name="_NB10">#REF!</definedName>
    <definedName name="_NB11">#REF!</definedName>
    <definedName name="_NB12">#REF!</definedName>
    <definedName name="_nb2">#REF!</definedName>
    <definedName name="_NB3">#REF!</definedName>
    <definedName name="_NB4">#REF!</definedName>
    <definedName name="_NB5">#REF!</definedName>
    <definedName name="_NB6">#REF!</definedName>
    <definedName name="_NB7">#REF!</definedName>
    <definedName name="_NB8">#REF!</definedName>
    <definedName name="_NB9">#REF!</definedName>
    <definedName name="_Order1" hidden="1">255</definedName>
    <definedName name="_Order2" hidden="1">255</definedName>
    <definedName name="_Parse_In" hidden="1">#REF!</definedName>
    <definedName name="_Parse_Out" localSheetId="0" hidden="1">#REF!</definedName>
    <definedName name="_Parse_Out" hidden="1">#REF!</definedName>
    <definedName name="_PH3">#REF!</definedName>
    <definedName name="_pre1">#REF!</definedName>
    <definedName name="_rc">#REF!</definedName>
    <definedName name="_Regression_X" hidden="1">#REF!</definedName>
    <definedName name="_Regression_Y" hidden="1">#REF!</definedName>
    <definedName name="_SA1">#REF!</definedName>
    <definedName name="_SA10">#REF!</definedName>
    <definedName name="_SA2">#REF!</definedName>
    <definedName name="_SA3">#REF!</definedName>
    <definedName name="_SA4">#REF!</definedName>
    <definedName name="_SA5">#REF!</definedName>
    <definedName name="_SA6">#REF!</definedName>
    <definedName name="_SA7">#REF!</definedName>
    <definedName name="_SA8">#REF!</definedName>
    <definedName name="_SA9">#REF!</definedName>
    <definedName name="_sch02">#REF!</definedName>
    <definedName name="_sch03">#REF!</definedName>
    <definedName name="_sch04">#REF!</definedName>
    <definedName name="_sch05">#REF!</definedName>
    <definedName name="_sch06">#REF!</definedName>
    <definedName name="_SCH08">#REF!</definedName>
    <definedName name="_SEC1200">#REF!</definedName>
    <definedName name="_Sort" localSheetId="0" hidden="1">[10]AIRCON!#REF!</definedName>
    <definedName name="_Sort" hidden="1">[10]AIRCON!#REF!</definedName>
    <definedName name="_SXX1">'[8]1'!$F$71:$F$122</definedName>
    <definedName name="_SXX2">'[8]2'!$F$71:$F$122</definedName>
    <definedName name="_SXX3">'[8]3'!$F$71:$F$122</definedName>
    <definedName name="_SXX4">'[8]4'!$F$71:$F$122</definedName>
    <definedName name="_SXX5">'[8]5'!$F$71:$F$122</definedName>
    <definedName name="_SXX6">'[8]6'!$F$71:$F$122</definedName>
    <definedName name="_SXX7">'[8]7'!$F$71:$F$122</definedName>
    <definedName name="_SXX8">'[8]8'!$F$71:$F$122</definedName>
    <definedName name="_SXX9">'[8]9'!$F$71:$F$122</definedName>
    <definedName name="_T2">'[11]Estimate Warehouse'!#REF!</definedName>
    <definedName name="_Table1_In1" hidden="1">#REF!</definedName>
    <definedName name="_Table1_Out" hidden="1">#REF!</definedName>
    <definedName name="_Table2_In1" hidden="1">#REF!</definedName>
    <definedName name="_Table2_In2" hidden="1">'[12]FEAS(INPUT)'!#REF!</definedName>
    <definedName name="_Table2_Out" hidden="1">'[12]FEAS(INPUT)'!#REF!</definedName>
    <definedName name="_Vf1">#REF!</definedName>
    <definedName name="_Vf2">#REF!</definedName>
    <definedName name="_wp1">#REF!</definedName>
    <definedName name="a">#REF!</definedName>
    <definedName name="A_8.3.2.1">#REF!</definedName>
    <definedName name="A_8.3.2.1_A_">#REF!</definedName>
    <definedName name="A_8.3.2.2">#REF!</definedName>
    <definedName name="A_BL">#REF!</definedName>
    <definedName name="a_EF">#REF!</definedName>
    <definedName name="a_f">#REF!</definedName>
    <definedName name="a_FFFy">#REF!</definedName>
    <definedName name="a_FFy">#REF!</definedName>
    <definedName name="a_finire">#REF!</definedName>
    <definedName name="a_GF">#REF!</definedName>
    <definedName name="A_L">#REF!</definedName>
    <definedName name="A_RANGE">#REF!</definedName>
    <definedName name="A_St">#REF!</definedName>
    <definedName name="AA" hidden="1">#REF!</definedName>
    <definedName name="AAA">#REF!,#REF!,#REF!</definedName>
    <definedName name="AAA_DOCTOPS" hidden="1">"AAA_SET"</definedName>
    <definedName name="AAA_duser" hidden="1">"OFF"</definedName>
    <definedName name="aaaa" localSheetId="0" hidden="1">#REF!</definedName>
    <definedName name="aaaa" hidden="1">#REF!</definedName>
    <definedName name="aaaaa">#REF!,#REF!,#REF!,#REF!,#REF!,#REF!,#REF!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>#REF!,#REF!,#REF!</definedName>
    <definedName name="AB.1">#REF!</definedName>
    <definedName name="abc">#REF!,#REF!,#REF!</definedName>
    <definedName name="abcde" hidden="1">#REF!</definedName>
    <definedName name="abcdef">#N/A</definedName>
    <definedName name="About">#REF!</definedName>
    <definedName name="Ac">#REF!</definedName>
    <definedName name="AccessDatabase" hidden="1">"C:\MSOffice\Templates\Cooling Load Analysis\Load Analysis Calcs (2E).mdb"</definedName>
    <definedName name="acr">#REF!</definedName>
    <definedName name="acs">#REF!</definedName>
    <definedName name="Active_Height">#REF!</definedName>
    <definedName name="Actuals">#REF!</definedName>
    <definedName name="ACwvu.all." localSheetId="0" hidden="1">#REF!</definedName>
    <definedName name="ACwvu.all." hidden="1">#REF!</definedName>
    <definedName name="ACwvu.prices." localSheetId="0" hidden="1">#REF!</definedName>
    <definedName name="ACwvu.prices." hidden="1">#REF!</definedName>
    <definedName name="ACwvu.summary." localSheetId="0" hidden="1">#REF!</definedName>
    <definedName name="ACwvu.summary." hidden="1">#REF!</definedName>
    <definedName name="aempty">#REF!</definedName>
    <definedName name="AETWSYR5URJK">#REF!</definedName>
    <definedName name="af">#REF!</definedName>
    <definedName name="afedsfgtfyh" hidden="1">[4]INDEX!#REF!</definedName>
    <definedName name="afull">#REF!</definedName>
    <definedName name="Ag">[13]Design!#REF!</definedName>
    <definedName name="AGE_PROFILE">[14]Validation!$B$2957:$B$2958</definedName>
    <definedName name="AH">#REF!,#REF!,#REF!,#REF!,#REF!,#REF!,#REF!,#REF!,#REF!,#REF!,#REF!,#REF!,#REF!</definedName>
    <definedName name="AJV">#REF!</definedName>
    <definedName name="alarm">'[15]Int Type'!$E$1:$E$5</definedName>
    <definedName name="ALERT1">#REF!</definedName>
    <definedName name="ALL" localSheetId="0">#REF!</definedName>
    <definedName name="ALL">#REF!</definedName>
    <definedName name="All_Divisions" hidden="1">#REF!</definedName>
    <definedName name="ALL_SUBTITLES">#REF!</definedName>
    <definedName name="ALL_THE_CODES">#REF!</definedName>
    <definedName name="ALL_THE_TITLES">#REF!</definedName>
    <definedName name="alladata">#REF!</definedName>
    <definedName name="ALLDIMS">#REF!</definedName>
    <definedName name="alpha">#REF!</definedName>
    <definedName name="alpha_EF">#REF!</definedName>
    <definedName name="alpha_GF">#REF!</definedName>
    <definedName name="alpha0">#REF!</definedName>
    <definedName name="alpha1">#REF!</definedName>
    <definedName name="alpha2">#REF!</definedName>
    <definedName name="alphar">#REF!</definedName>
    <definedName name="Alpr">#REF!</definedName>
    <definedName name="ALS" localSheetId="0">#REF!</definedName>
    <definedName name="ALS">#REF!</definedName>
    <definedName name="ALTUS">#REF!</definedName>
    <definedName name="ALU">"AL PVC SWA PVC FR 1KV"</definedName>
    <definedName name="Alw">#REF!</definedName>
    <definedName name="amin">#REF!</definedName>
    <definedName name="AN">#REF!</definedName>
    <definedName name="ANAL">#REF!</definedName>
    <definedName name="analyser">#REF!</definedName>
    <definedName name="Analyst" hidden="1">#REF!</definedName>
    <definedName name="ANNALYSIS">'[4]SCHEDULE B'!#REF!</definedName>
    <definedName name="ANNEX_B___C">[16]Assumptions!#REF!</definedName>
    <definedName name="ANNEXURE__A_">[16]Assumptions!#REF!</definedName>
    <definedName name="ANNEXURE__B_">[16]Assumptions!#REF!</definedName>
    <definedName name="anscount" hidden="1">1</definedName>
    <definedName name="Anz">#REF!</definedName>
    <definedName name="Anzahl">#REF!</definedName>
    <definedName name="APPORT">OFFSET([17]SERVICES!$A$1,1,0,COUNTA([17]SERVICES!$A:$A)-1,COUNTA([17]SERVICES!$1:$1))</definedName>
    <definedName name="APPROP">OFFSET([17]SERVICES!$A$1,1,0,COUNTA([17]SERVICES!$A:$A)-1,COUNTA([17]SERVICES!$1:$1))</definedName>
    <definedName name="APPROP_LIST">OFFSET([17]SERVICES!$A$1,1,1,COUNTA([17]SERVICES!$A:$A)-1,1)</definedName>
    <definedName name="Approver" localSheetId="0">#REF!</definedName>
    <definedName name="Approver">#REF!</definedName>
    <definedName name="AQSDWEFRGTH">#REF!</definedName>
    <definedName name="ar">#REF!</definedName>
    <definedName name="Arbeitszeit1">#REF!</definedName>
    <definedName name="Arbeitszeit2">#REF!</definedName>
    <definedName name="Arbeitszeit21">#REF!</definedName>
    <definedName name="Arbeitszeit22">#REF!</definedName>
    <definedName name="Arbeitszeit23">#REF!</definedName>
    <definedName name="Arbeitszeit24">#REF!</definedName>
    <definedName name="Arbeitszeit3">#REF!</definedName>
    <definedName name="Arbeitszeit4">#REF!</definedName>
    <definedName name="ARCHITEC" localSheetId="0">#REF!</definedName>
    <definedName name="ARCHITEC">#REF!</definedName>
    <definedName name="area">'[18]Initial Data'!$G$23</definedName>
    <definedName name="Area_Print" localSheetId="0">#REF!</definedName>
    <definedName name="Area_Print">#REF!</definedName>
    <definedName name="Argh">#REF!</definedName>
    <definedName name="AS2DocOpenMode" hidden="1">"AS2DocumentEdit"</definedName>
    <definedName name="asa" hidden="1">{"'S Summ'!$B$2:$L$73","'S Summ'!$G$76"}</definedName>
    <definedName name="asasas" hidden="1">{"'S Summ'!$B$2:$L$73","'S Summ'!$G$76"}</definedName>
    <definedName name="asbyds">#REF!</definedName>
    <definedName name="asd" hidden="1">#REF!</definedName>
    <definedName name="ASDFGBHJM">#REF!</definedName>
    <definedName name="ASDFGH">#REF!</definedName>
    <definedName name="ASDFGHJ">#REF!</definedName>
    <definedName name="ASDFGHJK">#REF!</definedName>
    <definedName name="ASDFGHYUI">#REF!</definedName>
    <definedName name="ASDVFBGVN">#REF!</definedName>
    <definedName name="ASE_P_M_PERC" localSheetId="0">#REF!</definedName>
    <definedName name="ASE_P_M_PERC">#REF!</definedName>
    <definedName name="ask">#REF!</definedName>
    <definedName name="asw">#REF!</definedName>
    <definedName name="Author" localSheetId="0">#REF!</definedName>
    <definedName name="Author">#REF!</definedName>
    <definedName name="AW_AREA" localSheetId="0">#REF!</definedName>
    <definedName name="AW_AREA">#REF!</definedName>
    <definedName name="AWEFSRGDTHF">#REF!</definedName>
    <definedName name="B">#REF!</definedName>
    <definedName name="b_EF">#REF!</definedName>
    <definedName name="b_FFy">#REF!</definedName>
    <definedName name="b_GF">#REF!</definedName>
    <definedName name="b_ik">#REF!</definedName>
    <definedName name="B_PL">#REF!</definedName>
    <definedName name="b5464563">#REF!</definedName>
    <definedName name="b6475656">#REF!</definedName>
    <definedName name="b7686767">#REF!</definedName>
    <definedName name="BA">#REF!,#REF!,#REF!,#REF!,#REF!,#REF!,#REF!,#REF!,#REF!,#REF!,#REF!,#REF!</definedName>
    <definedName name="BACKUP">#REF!</definedName>
    <definedName name="BARIATIONS">#REF!</definedName>
    <definedName name="BB">#REF!,#REF!,#REF!,#REF!,#REF!,#REF!</definedName>
    <definedName name="bbb" localSheetId="0">#REF!</definedName>
    <definedName name="bbb">#REF!</definedName>
    <definedName name="bbbb">#REF!,#REF!,#REF!,#REF!,#REF!,#REF!</definedName>
    <definedName name="bbbbb">#REF!,#REF!,#REF!,#REF!,#REF!,#REF!,#REF!,#REF!,#REF!,#REF!,#REF!,#REF!,#REF!,#REF!,#REF!,#REF!,#REF!,#REF!,#REF!,#REF!</definedName>
    <definedName name="bbbr" localSheetId="0">#REF!</definedName>
    <definedName name="bbbr">#REF!</definedName>
    <definedName name="bbjnvkds">#REF!</definedName>
    <definedName name="BBJVKNGX">#REF!</definedName>
    <definedName name="BBORDER">#REF!</definedName>
    <definedName name="BC">#REF!</definedName>
    <definedName name="BCE">#REF!</definedName>
    <definedName name="BCEW">"BARE COPPER EARTH WIRE"</definedName>
    <definedName name="bcs">#REF!</definedName>
    <definedName name="bcsed">#REF!</definedName>
    <definedName name="bcv">#REF!</definedName>
    <definedName name="bcvxhljvs">#REF!</definedName>
    <definedName name="BD">#REF!</definedName>
    <definedName name="bdcdt">#REF!</definedName>
    <definedName name="bdzdtnthebkdl">#REF!</definedName>
    <definedName name="BEAM">#REF!,#REF!,#REF!,#REF!,#REF!,#REF!,#REF!,#REF!,#REF!,#REF!,#REF!,#REF!,#REF!,#REF!,#REF!,#REF!,#REF!,#REF!,#REF!,#REF!,#REF!,#REF!,#REF!</definedName>
    <definedName name="bee">#REF!</definedName>
    <definedName name="BEE_Detail">#REF!</definedName>
    <definedName name="BEELevel">#REF!</definedName>
    <definedName name="beemaintenance">#REF!</definedName>
    <definedName name="Belting">#REF!</definedName>
    <definedName name="beta">#REF!</definedName>
    <definedName name="beta_GF">#REF!</definedName>
    <definedName name="BF">#REF!</definedName>
    <definedName name="bfthgu">#REF!</definedName>
    <definedName name="bgbzkjhn">#REF!</definedName>
    <definedName name="BGDJFN">#REF!</definedName>
    <definedName name="bgjxhjf">#REF!</definedName>
    <definedName name="bhbk">#REF!</definedName>
    <definedName name="bhv">#REF!</definedName>
    <definedName name="BIN_501B103_104">#REF!</definedName>
    <definedName name="BIN_513B101">#REF!</definedName>
    <definedName name="BIN_513B103">#REF!</definedName>
    <definedName name="bjbxndnlh">#REF!</definedName>
    <definedName name="bjgnvkgm">#REF!</definedName>
    <definedName name="bjkszgbzzf">#REF!</definedName>
    <definedName name="bjnglckbn">#REF!</definedName>
    <definedName name="bjnkmkbjnfscz">#REF!</definedName>
    <definedName name="bjxdghlkr">#REF!</definedName>
    <definedName name="BK_Criteria">#REF!</definedName>
    <definedName name="BK_g_100">#REF!</definedName>
    <definedName name="BK_g_15">#REF!</definedName>
    <definedName name="BK_g_16">#REF!</definedName>
    <definedName name="BK_g_17">#REF!</definedName>
    <definedName name="BK_g_18">#REF!</definedName>
    <definedName name="BK_g_19">#REF!</definedName>
    <definedName name="BK_g_29">#REF!</definedName>
    <definedName name="BK_g_30">#REF!</definedName>
    <definedName name="BK_g_31">#REF!</definedName>
    <definedName name="BK_g_32">#REF!</definedName>
    <definedName name="BK_g_33">#REF!</definedName>
    <definedName name="BK_g_34">#REF!</definedName>
    <definedName name="BK_g_35">#REF!</definedName>
    <definedName name="BK_g_36">#REF!</definedName>
    <definedName name="BK_g_51">#REF!</definedName>
    <definedName name="BK_g_60">#REF!</definedName>
    <definedName name="BK_g_62">#REF!</definedName>
    <definedName name="BK_g_63">#REF!</definedName>
    <definedName name="BK_g_64">#REF!</definedName>
    <definedName name="BK_g_65">#REF!</definedName>
    <definedName name="BK_g_66">#REF!</definedName>
    <definedName name="BK_g_67">#REF!</definedName>
    <definedName name="BK_g_68">#REF!</definedName>
    <definedName name="BK_g_69">#REF!</definedName>
    <definedName name="BK_g_80">#REF!</definedName>
    <definedName name="BK_g_81">#REF!</definedName>
    <definedName name="BK_g_82">#REF!</definedName>
    <definedName name="BK_g_97">#REF!</definedName>
    <definedName name="BK_gr_100">#REF!</definedName>
    <definedName name="BK_gr_15">#REF!</definedName>
    <definedName name="BK_gr_16">#REF!</definedName>
    <definedName name="BK_gr_17">#REF!</definedName>
    <definedName name="BK_gr_18">#REF!</definedName>
    <definedName name="BK_gr_19">#REF!</definedName>
    <definedName name="BK_gr_29">#REF!</definedName>
    <definedName name="BK_gr_30">#REF!</definedName>
    <definedName name="BK_gr_31">#REF!</definedName>
    <definedName name="BK_gr_32">#REF!</definedName>
    <definedName name="BK_gr_33">#REF!</definedName>
    <definedName name="BK_gr_34">#REF!</definedName>
    <definedName name="BK_gr_35">#REF!</definedName>
    <definedName name="BK_gr_36">#REF!</definedName>
    <definedName name="BK_gr_51">#REF!</definedName>
    <definedName name="BK_gr_60">#REF!</definedName>
    <definedName name="BK_gr_62">#REF!</definedName>
    <definedName name="BK_gr_63">#REF!</definedName>
    <definedName name="BK_gr_64">#REF!</definedName>
    <definedName name="BK_gr_65">#REF!</definedName>
    <definedName name="BK_gr_66">#REF!</definedName>
    <definedName name="BK_gr_67">#REF!</definedName>
    <definedName name="BK_gr_68">#REF!</definedName>
    <definedName name="BK_gr_69">#REF!</definedName>
    <definedName name="BK_gr_80">#REF!</definedName>
    <definedName name="BK_gr_81">#REF!</definedName>
    <definedName name="BK_gr_82">#REF!</definedName>
    <definedName name="BK_gr_97">#REF!</definedName>
    <definedName name="BK_Hz">#REF!</definedName>
    <definedName name="BK_liefer">#REF!</definedName>
    <definedName name="BK_mgk2">#REF!</definedName>
    <definedName name="BK_strz">#REF!</definedName>
    <definedName name="Bkd">#REF!</definedName>
    <definedName name="BLPH7" hidden="1">#REF!</definedName>
    <definedName name="bmAuthor">[19]ProArcInfo!$B$10</definedName>
    <definedName name="bmDocDate">[19]ProArcInfo!$B$12</definedName>
    <definedName name="bmDocID">[19]ProArcInfo!$B$11</definedName>
    <definedName name="bmIssueStatus">[19]ProArcInfo!$B$13</definedName>
    <definedName name="BMK2SWDEND">#REF!</definedName>
    <definedName name="bmnfxjkg">#REF!</definedName>
    <definedName name="bmnygj">#REF!</definedName>
    <definedName name="bmRev">[19]ProArcInfo!$B$16</definedName>
    <definedName name="bmStatus">[19]ProArcInfo!$B$7</definedName>
    <definedName name="bmSubjectLine1">[19]ProArcInfo!$B$3</definedName>
    <definedName name="bmSubjectLine2">[19]ProArcInfo!$B$4</definedName>
    <definedName name="bmSubjectLine3">[19]ProArcInfo!$B$5</definedName>
    <definedName name="bmTitle">[19]ProArcInfo!$B$6</definedName>
    <definedName name="Bolts">#REF!</definedName>
    <definedName name="BOM">#REF!</definedName>
    <definedName name="BOND" localSheetId="0">#REF!</definedName>
    <definedName name="BOND">#REF!</definedName>
    <definedName name="BOQ" localSheetId="0">#REF!</definedName>
    <definedName name="BOQ">#REF!</definedName>
    <definedName name="BOQ_COMMANDS">#REF!</definedName>
    <definedName name="boqmcc">#REF!</definedName>
    <definedName name="boqmill">#REF!</definedName>
    <definedName name="BOTBOX" localSheetId="0">#REF!</definedName>
    <definedName name="BOTBOX">#REF!</definedName>
    <definedName name="BPL">[20]Re!$D$293:$D$314</definedName>
    <definedName name="Br_Anz">#REF!</definedName>
    <definedName name="Br_e">#REF!</definedName>
    <definedName name="BRA">#REF!</definedName>
    <definedName name="bred">#REF!</definedName>
    <definedName name="Brg">#REF!</definedName>
    <definedName name="BRK">#REF!</definedName>
    <definedName name="Bs">#REF!</definedName>
    <definedName name="BS_Data_Col" hidden="1">#REF!</definedName>
    <definedName name="bshdb">#REF!</definedName>
    <definedName name="bsndsnv">#REF!</definedName>
    <definedName name="BSpb" hidden="1">#REF!</definedName>
    <definedName name="BULK">#REF!</definedName>
    <definedName name="BW">#REF!</definedName>
    <definedName name="BWA">#REF!</definedName>
    <definedName name="bxjngakjn">#REF!</definedName>
    <definedName name="bxvnk">#REF!</definedName>
    <definedName name="bzgsbk">#REF!</definedName>
    <definedName name="c.LTMYear" hidden="1">#REF!</definedName>
    <definedName name="C_" localSheetId="0">#REF!</definedName>
    <definedName name="C_">#REF!</definedName>
    <definedName name="C_8.2.1">#REF!</definedName>
    <definedName name="C_8.2.2">#REF!</definedName>
    <definedName name="C_8.2.2.A">#REF!</definedName>
    <definedName name="C_8.2.2.B">#REF!</definedName>
    <definedName name="C_8.2.2.C">#REF!</definedName>
    <definedName name="C_8.2.3">#REF!</definedName>
    <definedName name="c_GF">#REF!</definedName>
    <definedName name="c_GGF">#REF!</definedName>
    <definedName name="C_RANGE">#REF!</definedName>
    <definedName name="C2413914" localSheetId="0" hidden="1">#REF!</definedName>
    <definedName name="C2413914" hidden="1">#REF!</definedName>
    <definedName name="CA_275" localSheetId="0">#REF!</definedName>
    <definedName name="CA_275">#REF!</definedName>
    <definedName name="CA_320" localSheetId="0">#REF!</definedName>
    <definedName name="CA_320">#REF!</definedName>
    <definedName name="CA_370" localSheetId="0">#REF!</definedName>
    <definedName name="CA_370">#REF!</definedName>
    <definedName name="cable">#REF!</definedName>
    <definedName name="CABSCHED_xlt_SCHEDULE_List">#REF!</definedName>
    <definedName name="Calc_A" localSheetId="0">#REF!</definedName>
    <definedName name="Calc_A">#REF!</definedName>
    <definedName name="Calc_B" localSheetId="0">#REF!</definedName>
    <definedName name="Calc_B">#REF!</definedName>
    <definedName name="Calc_C" localSheetId="0">#REF!</definedName>
    <definedName name="Calc_C">#REF!</definedName>
    <definedName name="Calc_D" localSheetId="0">#REF!</definedName>
    <definedName name="Calc_D">#REF!</definedName>
    <definedName name="Calc_E" localSheetId="0">#REF!</definedName>
    <definedName name="Calc_E">#REF!</definedName>
    <definedName name="Calc_F" localSheetId="0">#REF!</definedName>
    <definedName name="Calc_F">#REF!</definedName>
    <definedName name="Calc_G" localSheetId="0">#REF!</definedName>
    <definedName name="Calc_G">#REF!</definedName>
    <definedName name="Calc_H" localSheetId="0">#REF!</definedName>
    <definedName name="Calc_H">#REF!</definedName>
    <definedName name="Calc_I" localSheetId="0">#REF!</definedName>
    <definedName name="Calc_I">#REF!</definedName>
    <definedName name="Calc_J" localSheetId="0">#REF!</definedName>
    <definedName name="Calc_J">#REF!</definedName>
    <definedName name="Calc_K" localSheetId="0">#REF!</definedName>
    <definedName name="Calc_K">#REF!</definedName>
    <definedName name="Calc_k1" localSheetId="0">#REF!</definedName>
    <definedName name="Calc_k1">#REF!</definedName>
    <definedName name="Calc_k10" localSheetId="0">#REF!</definedName>
    <definedName name="Calc_k10">#REF!</definedName>
    <definedName name="Calc_k11" localSheetId="0">#REF!</definedName>
    <definedName name="Calc_k11">#REF!</definedName>
    <definedName name="Calc_k12" localSheetId="0">#REF!</definedName>
    <definedName name="Calc_k12">#REF!</definedName>
    <definedName name="Calc_k13" localSheetId="0">#REF!</definedName>
    <definedName name="Calc_k13">#REF!</definedName>
    <definedName name="Calc_k14" localSheetId="0">#REF!</definedName>
    <definedName name="Calc_k14">#REF!</definedName>
    <definedName name="Calc_k15" localSheetId="0">#REF!</definedName>
    <definedName name="Calc_k15">#REF!</definedName>
    <definedName name="Calc_k16" localSheetId="0">#REF!</definedName>
    <definedName name="Calc_k16">#REF!</definedName>
    <definedName name="Calc_k2" localSheetId="0">#REF!</definedName>
    <definedName name="Calc_k2">#REF!</definedName>
    <definedName name="Calc_k3" localSheetId="0">#REF!</definedName>
    <definedName name="Calc_k3">#REF!</definedName>
    <definedName name="Calc_k4" localSheetId="0">#REF!</definedName>
    <definedName name="Calc_k4">#REF!</definedName>
    <definedName name="Calc_k5" localSheetId="0">#REF!</definedName>
    <definedName name="Calc_k5">#REF!</definedName>
    <definedName name="Calc_k6" localSheetId="0">#REF!</definedName>
    <definedName name="Calc_k6">#REF!</definedName>
    <definedName name="Calc_k7" localSheetId="0">#REF!</definedName>
    <definedName name="Calc_k7">#REF!</definedName>
    <definedName name="Calc_k8" localSheetId="0">#REF!</definedName>
    <definedName name="Calc_k8">#REF!</definedName>
    <definedName name="Calc_k9" localSheetId="0">#REF!</definedName>
    <definedName name="Calc_k9">#REF!</definedName>
    <definedName name="Calc_L" localSheetId="0">#REF!</definedName>
    <definedName name="Calc_L">#REF!</definedName>
    <definedName name="Calc_M" localSheetId="0">#REF!</definedName>
    <definedName name="Calc_M">#REF!</definedName>
    <definedName name="Calc_N" localSheetId="0">#REF!</definedName>
    <definedName name="Calc_N">#REF!</definedName>
    <definedName name="Calc_O" localSheetId="0">#REF!</definedName>
    <definedName name="Calc_O">#REF!</definedName>
    <definedName name="Calc_P" localSheetId="0">#REF!</definedName>
    <definedName name="Calc_P">#REF!</definedName>
    <definedName name="CalcInternal" localSheetId="0">#REF!</definedName>
    <definedName name="CalcInternal">#REF!</definedName>
    <definedName name="CallYear">[21]Values!$G$14</definedName>
    <definedName name="CANCEL" localSheetId="0">#REF!</definedName>
    <definedName name="CANCEL">#REF!</definedName>
    <definedName name="CAP" localSheetId="0">BOQ!CAP</definedName>
    <definedName name="CAP">[0]!CAP</definedName>
    <definedName name="Capitalpb" hidden="1">#REF!</definedName>
    <definedName name="CapitalStructure" hidden="1">#REF!</definedName>
    <definedName name="cash1">#REF!</definedName>
    <definedName name="cash2">#REF!</definedName>
    <definedName name="CASHFLOW" localSheetId="0">#REF!</definedName>
    <definedName name="CASHFLOW">#REF!</definedName>
    <definedName name="CASHFLOW1">#REF!</definedName>
    <definedName name="cashflow2">#REF!</definedName>
    <definedName name="Cashpb" hidden="1">#REF!</definedName>
    <definedName name="Casing">#REF!</definedName>
    <definedName name="Casing_Accessories">#REF!</definedName>
    <definedName name="CAT_BLD">OFFSET([17]CAT_BLDG!$A$1,1,0,COUNTA([17]CAT_BLDG!$A:$A)-1,COUNTA([17]CAT_BLDG!$1:$1))</definedName>
    <definedName name="CAT_BLD_LIST">OFFSET([17]CAT_BLDG!$A$1,1,1,COUNTA([17]CAT_BLDG!$A:$A)-1,1)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cjjxhdgix">#REF!</definedName>
    <definedName name="CC">#REF!,#REF!,#REF!</definedName>
    <definedName name="CCC" localSheetId="0">#REF!</definedName>
    <definedName name="CCC">#REF!</definedName>
    <definedName name="cccc">#REF!,#REF!,#REF!,#REF!,#REF!,#REF!,#REF!,#REF!,#REF!,#REF!,#REF!,#REF!,#REF!,#REF!,#REF!,#REF!,#REF!,#REF!,#REF!,#REF!,#REF!,#REF!</definedName>
    <definedName name="ccccc">#REF!,#REF!,#REF!,#REF!,#REF!,#REF!,#REF!</definedName>
    <definedName name="CCE">#REF!</definedName>
    <definedName name="CD">#REF!</definedName>
    <definedName name="Cdi">'[22]220 11  BS '!#REF!</definedName>
    <definedName name="cdv">#REF!</definedName>
    <definedName name="CELL_LENGTH">#REF!</definedName>
    <definedName name="cert" hidden="1">{"fis.dbo.r1_datasum"}</definedName>
    <definedName name="CERT_PWD_VALUE">#REF!</definedName>
    <definedName name="CERT_RANGE_COPY">#REF!</definedName>
    <definedName name="CERT_WDTD_LESS_RET_VALUE">#REF!</definedName>
    <definedName name="cert1" hidden="1">{"fis.dbo.r1_datasum"}</definedName>
    <definedName name="CERTICATE_NO">#REF!</definedName>
    <definedName name="CF">#REF!</definedName>
    <definedName name="CFA">#REF!</definedName>
    <definedName name="cfv">#REF!</definedName>
    <definedName name="ch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ange_in_Cash" hidden="1">#REF!</definedName>
    <definedName name="CHECK_SUMMARY">'[1]P&amp;G Build-up'!#REF!</definedName>
    <definedName name="Check_to_Cash" hidden="1">#REF!</definedName>
    <definedName name="CHOOSE_SABS">#REF!</definedName>
    <definedName name="CHOOSE_SUBTITLE">#REF!</definedName>
    <definedName name="CHOOSE_TITLE">#REF!</definedName>
    <definedName name="CHOOSE_UNIT">#REF!</definedName>
    <definedName name="CHOOSE_UNIT_DIA">#REF!</definedName>
    <definedName name="CHOOSESABSVER2">#REF!</definedName>
    <definedName name="CHOSEN_SABS">#REF!</definedName>
    <definedName name="CHOSEN_UNIT">#REF!</definedName>
    <definedName name="cid">#REF!</definedName>
    <definedName name="Citylist">#REF!</definedName>
    <definedName name="cjnjbznj">#REF!</definedName>
    <definedName name="CL" localSheetId="0">#REF!</definedName>
    <definedName name="CL">#REF!</definedName>
    <definedName name="CL_275" localSheetId="0">#REF!</definedName>
    <definedName name="CL_275">#REF!</definedName>
    <definedName name="CL_320" localSheetId="0">#REF!</definedName>
    <definedName name="CL_320">#REF!</definedName>
    <definedName name="CL_370" localSheetId="0">#REF!</definedName>
    <definedName name="CL_370">#REF!</definedName>
    <definedName name="Clear_CAST_Price_Summary" localSheetId="0">BOQ!Clear_CAST_Price_Summary</definedName>
    <definedName name="Clear_CAST_Price_Summary">[0]!Clear_CAST_Price_Summary</definedName>
    <definedName name="CLEAR_LINES">#REF!</definedName>
    <definedName name="CMO" localSheetId="0">#REF!</definedName>
    <definedName name="CMO">#REF!</definedName>
    <definedName name="CN">#REF!</definedName>
    <definedName name="cndzvjnkf">#REF!</definedName>
    <definedName name="CNL">#REF!</definedName>
    <definedName name="CNLM">#REF!</definedName>
    <definedName name="CNM">#REF!</definedName>
    <definedName name="CNT">#REF!</definedName>
    <definedName name="CO">"COIL"</definedName>
    <definedName name="Coast" localSheetId="0">BOQ!Coast</definedName>
    <definedName name="Coast">[0]!Coast</definedName>
    <definedName name="CODE_PICKED">#REF!</definedName>
    <definedName name="Code_Type">#REF!</definedName>
    <definedName name="Codes">'[23]Foreign Currency'!$A$34:$A$46</definedName>
    <definedName name="coea">#REF!</definedName>
    <definedName name="Collecting_Electrodes">#REF!</definedName>
    <definedName name="CompanyName">#REF!</definedName>
    <definedName name="CONCRETEDIMS">#REF!</definedName>
    <definedName name="Contingency">#REF!</definedName>
    <definedName name="ContingencyTotal">#REF!</definedName>
    <definedName name="CONTRACT_VALUE">#REF!</definedName>
    <definedName name="control">#REF!</definedName>
    <definedName name="control_panel">#REF!</definedName>
    <definedName name="CONV">#REF!</definedName>
    <definedName name="CONVEYOR_402C001_3">#REF!</definedName>
    <definedName name="CONVEYOR_402C005">#REF!</definedName>
    <definedName name="CONVEYOR_402C006">#REF!</definedName>
    <definedName name="CONVEYOR_501C001">#REF!</definedName>
    <definedName name="CONVEYOR_501C002">#REF!</definedName>
    <definedName name="CONVEYOR_501C003">#REF!</definedName>
    <definedName name="CONVEYOR_501C005">#REF!</definedName>
    <definedName name="CONVEYOR_501C006">#REF!</definedName>
    <definedName name="CONVEYOR_513C001">#REF!</definedName>
    <definedName name="CONVEYOR_513C003">#REF!</definedName>
    <definedName name="CORES">#REF!</definedName>
    <definedName name="Cost_Centre" localSheetId="0">'[24]AT COMPLETION'!#REF!</definedName>
    <definedName name="Cost_Centre">'[24]AT COMPLETION'!#REF!</definedName>
    <definedName name="Cost_Summary">#REF!</definedName>
    <definedName name="costb">#REF!</definedName>
    <definedName name="CostBasis">[21]Values!$O$15:$O$16</definedName>
    <definedName name="Country">[21]Values!$I$2:$I$35</definedName>
    <definedName name="COVER">[25]Cover!#REF!</definedName>
    <definedName name="CP">#REF!</definedName>
    <definedName name="CPA_A" localSheetId="0">#REF!</definedName>
    <definedName name="CPA_A">#REF!</definedName>
    <definedName name="CPA_B" localSheetId="0">#REF!</definedName>
    <definedName name="CPA_B">#REF!</definedName>
    <definedName name="CPA_C" localSheetId="0">#REF!</definedName>
    <definedName name="CPA_C">#REF!</definedName>
    <definedName name="CPA_D" localSheetId="0">#REF!</definedName>
    <definedName name="CPA_D">#REF!</definedName>
    <definedName name="CPA_E" localSheetId="0">#REF!</definedName>
    <definedName name="CPA_E">#REF!</definedName>
    <definedName name="CPA_F" localSheetId="0">#REF!</definedName>
    <definedName name="CPA_F">#REF!</definedName>
    <definedName name="CPA_G" localSheetId="0">#REF!</definedName>
    <definedName name="CPA_G">#REF!</definedName>
    <definedName name="CPA_H" localSheetId="0">#REF!</definedName>
    <definedName name="CPA_H">#REF!</definedName>
    <definedName name="CPA_I" localSheetId="0">#REF!</definedName>
    <definedName name="CPA_I">#REF!</definedName>
    <definedName name="CPA_J" localSheetId="0">#REF!</definedName>
    <definedName name="CPA_J">#REF!</definedName>
    <definedName name="CPA_K" localSheetId="0">#REF!</definedName>
    <definedName name="CPA_K">#REF!</definedName>
    <definedName name="CPA_L" localSheetId="0">#REF!</definedName>
    <definedName name="CPA_L">#REF!</definedName>
    <definedName name="CPA_M" localSheetId="0">#REF!</definedName>
    <definedName name="CPA_M">#REF!</definedName>
    <definedName name="CPA_N" localSheetId="0">#REF!</definedName>
    <definedName name="CPA_N">#REF!</definedName>
    <definedName name="CPA_O" localSheetId="0">#REF!</definedName>
    <definedName name="CPA_O">#REF!</definedName>
    <definedName name="CPA_P" localSheetId="0">#REF!</definedName>
    <definedName name="CPA_P">#REF!</definedName>
    <definedName name="CPACalculations" localSheetId="0">#REF!</definedName>
    <definedName name="CPACalculations">#REF!</definedName>
    <definedName name="CPAFormulae" localSheetId="0">#REF!</definedName>
    <definedName name="CPAFormulae">#REF!</definedName>
    <definedName name="CPRES">#REF!</definedName>
    <definedName name="CPREV">#REF!</definedName>
    <definedName name="CR" localSheetId="0">#REF!</definedName>
    <definedName name="CR">#REF!</definedName>
    <definedName name="CRAR">#REF!</definedName>
    <definedName name="crc">#REF!</definedName>
    <definedName name="CreditStats" hidden="1">#REF!</definedName>
    <definedName name="CREEP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rlbc">#REF!</definedName>
    <definedName name="CS" localSheetId="0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M">#REF!</definedName>
    <definedName name="cstrz">#REF!</definedName>
    <definedName name="CsvdbzNFSHTYLT">#REF!</definedName>
    <definedName name="cth">#REF!</definedName>
    <definedName name="CTR">#REF!</definedName>
    <definedName name="Currcode">#REF!</definedName>
    <definedName name="Currencies">#REF!</definedName>
    <definedName name="currency">'[18]Initial Data'!$G$19</definedName>
    <definedName name="Currencycodes">#REF!</definedName>
    <definedName name="CURRENT_CELL">#REF!</definedName>
    <definedName name="CURRENT_CONTENT">#REF!</definedName>
    <definedName name="CURRENT_DATE">#REF!</definedName>
    <definedName name="CURRENT_LINE">#REF!</definedName>
    <definedName name="CURRENT_RETENTION">#REF!</definedName>
    <definedName name="Currname">#REF!</definedName>
    <definedName name="cursordown">#REF!</definedName>
    <definedName name="cursorright">#REF!</definedName>
    <definedName name="cursource" hidden="1">"SQLServer"</definedName>
    <definedName name="Customer">#REF!</definedName>
    <definedName name="Customer_Document_ID" localSheetId="0">#REF!</definedName>
    <definedName name="Customer_Document_ID">#REF!</definedName>
    <definedName name="CustomerType" localSheetId="0">#REF!</definedName>
    <definedName name="CustomerType">#REF!</definedName>
    <definedName name="Customs">'[26]Total Currency Adjust'!$P$139</definedName>
    <definedName name="cvcxsrghn">#REF!</definedName>
    <definedName name="cvde">#REF!</definedName>
    <definedName name="cVisAApp">#REF!</definedName>
    <definedName name="cVisAApp2">#REF!</definedName>
    <definedName name="cVisAApp3">#REF!</definedName>
    <definedName name="cVisAChk">#REF!</definedName>
    <definedName name="cVisAChk2">#REF!</definedName>
    <definedName name="cVisAChk3">#REF!</definedName>
    <definedName name="CVISASIG">#REF!</definedName>
    <definedName name="CVISASIG2">#REF!</definedName>
    <definedName name="CVISASIG3">#REF!</definedName>
    <definedName name="cVisAVer">#REF!</definedName>
    <definedName name="cVisAVer2">#REF!</definedName>
    <definedName name="cVisAVer3">#REF!</definedName>
    <definedName name="cvt">#REF!</definedName>
    <definedName name="cwert">#REF!</definedName>
    <definedName name="CWP">#REF!</definedName>
    <definedName name="Cwvu.summary." localSheetId="0" hidden="1">#REF!</definedName>
    <definedName name="Cwvu.summary." hidden="1">#REF!</definedName>
    <definedName name="CXXX">'[8]10'!$F$175:$F$182</definedName>
    <definedName name="CYCLONE_SUPPORT">#REF!</definedName>
    <definedName name="D" localSheetId="0">#REF!</definedName>
    <definedName name="D">#REF!</definedName>
    <definedName name="D_RANGE">#REF!</definedName>
    <definedName name="DA">#REF!,#REF!,#REF!,#REF!,#REF!,#REF!,#REF!,#REF!,#REF!,#REF!,#REF!,#REF!,#REF!</definedName>
    <definedName name="DAE_ELK" localSheetId="0">#REF!</definedName>
    <definedName name="DAE_ELK">#REF!</definedName>
    <definedName name="DAE_GRD" localSheetId="0">#REF!</definedName>
    <definedName name="DAE_GRD">#REF!</definedName>
    <definedName name="DAFDFBNGNN">#REF!</definedName>
    <definedName name="Data" localSheetId="0">#REF!</definedName>
    <definedName name="Data">#REF!</definedName>
    <definedName name="Data_Daywork" localSheetId="0">#REF!</definedName>
    <definedName name="Data_Daywork">#REF!</definedName>
    <definedName name="Data_Opt_Bill5" localSheetId="0">#REF!</definedName>
    <definedName name="Data_Opt_Bill5">#REF!</definedName>
    <definedName name="DATA1">'[27]Unit 1'!$I$18:$P$37,'[27]Unit 1'!$I$41:$P$60,'[27]Unit 1'!$I$64:$P$83,'[27]Unit 1'!$I$87:$P$106,'[27]Unit 1'!$I$110:$P$135,'[27]Unit 1'!$I$139:$P$158,'[27]Unit 1'!$I$162:$P$181</definedName>
    <definedName name="DATA10">'[27]Unit 5'!$I$274:$P$293,'[27]Unit 5'!$I$298:$O$298,'[27]Unit 5'!$P$298:$P$312,'[27]Unit 5'!$I$298:$P$477,'[27]Unit 5'!$I$481:$P$500,'[27]Unit 5'!$I$504:$P$875,'[27]Unit 5'!$I$879:$P$892</definedName>
    <definedName name="DATA11">'[27]Unit 6'!$I$18:$P$37,'[27]Unit 6'!$I$41:$P$60,'[27]Unit 6'!$I$64:$P$83,'[27]Unit 6'!$I$87:$P$106,'[27]Unit 6'!$I$110:$P$135,'[27]Unit 6'!$I$139:$K$139,'[27]Unit 6'!$K$139:$P$158,'[27]Unit 6'!$I$139:$P$158,'[27]Unit 6'!$I$162:$N$162,'[27]Unit 6'!$P$163,'[27]Unit 6'!$I$162:$P$181</definedName>
    <definedName name="DATA12">'[27]Unit 6'!$I$274:$P$293,'[27]Unit 6'!$I$298:$P$477,'[27]Unit 6'!$I$481:$P$500,'[27]Unit 6'!$I$504:$P$875,'[27]Unit 6'!$I$879:$P$892</definedName>
    <definedName name="DATA13">'[27]Common Plant'!$I$18:$P$37,'[27]Common Plant'!$I$41:$P$60,'[27]Common Plant'!$I$64:$P$83,'[27]Common Plant'!$I$87:$P$106,'[27]Common Plant'!$I$110:$P$135,'[27]Common Plant'!$I$139:$P$158,'[27]Common Plant'!$I$162:$P$181,'[27]Common Plant'!$I$185:$P$210</definedName>
    <definedName name="DATA14">'[27]Common Plant'!$I$214:$P$237,'[27]Common Plant'!$I$241:$P$270,'[27]Common Plant'!$I$274:$P$293,'[27]Common Plant'!$I$298:$P$477,'[27]Common Plant'!$I$481:$P$500,'[27]Common Plant'!$I$504:$P$875,'[27]Common Plant'!$I$879:$P$892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>'[27]Unit 1'!$I$185:$P$210,'[27]Unit 1'!$I$214:$P$237,'[27]Unit 1'!$I$241:$P$270,'[27]Unit 1'!$I$274:$P$293,'[27]Unit 1'!$I$298:$P$477,'[27]Unit 1'!$I$481:$P$500,'[27]Unit 1'!$I$504:$P$875,'[27]Unit 1'!$I$879:$P$892</definedName>
    <definedName name="DATA3">'[27]Unit 2'!$I$18:$P$37,'[27]Unit 2'!$I$41:$P$60,'[27]Unit 2'!$I$64:$P$83,'[27]Unit 2'!$I$87:$P$106,'[27]Unit 2'!$I$110:$P$135,'[27]Unit 2'!$I$139:$P$158,'[27]Unit 2'!$I$162:$P$181,'[27]Unit 2'!$I$185:$P$210,'[27]Unit 2'!$I$214:$P$237,'[27]Unit 2'!$I$241:$P$270</definedName>
    <definedName name="DATA4">'[27]Unit 2'!$I$274:$P$293,'[27]Unit 2'!$I$298:$P$477,'[27]Unit 2'!$I$481:$P$500,'[27]Unit 2'!$I$504:$P$875,'[27]Unit 2'!$I$879:$P$892</definedName>
    <definedName name="DATA5">'[27]Unit 3'!$I$18:$P$37,'[27]Unit 3'!$I$41:$P$60,'[27]Unit 3'!$I$64:$P$83,'[27]Unit 3'!$I$87:$P$106,'[27]Unit 3'!$I$110:$P$135,'[27]Unit 3'!$I$139:$P$158,'[27]Unit 3'!$I$162:$P$181,'[27]Unit 3'!$I$185:$P$210,'[27]Unit 3'!$I$214:$P$237,'[27]Unit 3'!$I$241:$P$270</definedName>
    <definedName name="DATA6">'[27]Unit 3'!$I$274:$P$293,'[27]Unit 3'!$I$298:$P$477,'[27]Unit 3'!$I$481:$P$500,'[27]Unit 3'!$I$504:$P$875,'[27]Unit 3'!$I$879:$P$892</definedName>
    <definedName name="DATA7">'[27]Unit 4'!$I$18:$P$37,'[27]Unit 4'!$I$41:$P$60,'[27]Unit 4'!$I$64:$P$83,'[27]Unit 4'!$I$87:$P$106,'[27]Unit 4'!$I$110:$P$135,'[27]Unit 4'!$I$139:$P$158,'[27]Unit 4'!$I$162:$P$181,'[27]Unit 4'!$I$185:$P$210,'[27]Unit 4'!$I$214:$P$237,'[27]Unit 4'!$I$241:$P$270</definedName>
    <definedName name="DATA8">'[27]Unit 4'!$I$274:$P$293,'[27]Unit 4'!$I$298:$P$477,'[27]Unit 4'!$I$481:$P$500,'[27]Unit 4'!$I$504:$P$875,'[27]Unit 4'!$I$879:$P$892</definedName>
    <definedName name="DATA9">'[27]Unit 5'!$I$18:$P$37,'[27]Unit 5'!$I$41:$P$60,'[27]Unit 5'!$I$64:$P$83,'[27]Unit 5'!$I$87:$P$106,'[27]Unit 5'!$I$110:$P$135,'[27]Unit 5'!$I$139:$P$158,'[27]Unit 5'!$I$162:$P$181,'[27]Unit 5'!$I$185:$P$210,'[27]Unit 5'!$I$214:$P$237,'[27]Unit 5'!$I$241:$P$270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prec">#REF!</definedName>
    <definedName name="Date" localSheetId="0">#REF!</definedName>
    <definedName name="Date">#REF!</definedName>
    <definedName name="DATE_D_N">#REF!</definedName>
    <definedName name="Date_delivery">#REF!</definedName>
    <definedName name="datee">#REF!</definedName>
    <definedName name="Datei">#REF!</definedName>
    <definedName name="Datei2">#REF!</definedName>
    <definedName name="DatenÜbersicht">#REF!</definedName>
    <definedName name="DAVID">[28]VIABILITY!#REF!</definedName>
    <definedName name="DAYS" localSheetId="0">#REF!</definedName>
    <definedName name="DAYS">#REF!</definedName>
    <definedName name="DB" localSheetId="0">#REF!</definedName>
    <definedName name="DB">#REF!</definedName>
    <definedName name="dbase_char_set" hidden="1">1</definedName>
    <definedName name="dbase_compatibility" hidden="1">1</definedName>
    <definedName name="dbase_dflt" hidden="1">TRUE</definedName>
    <definedName name="dbk">#REF!</definedName>
    <definedName name="dbt">#REF!</definedName>
    <definedName name="DC">#REF!</definedName>
    <definedName name="DCC" localSheetId="0">#REF!</definedName>
    <definedName name="DCC">#REF!</definedName>
    <definedName name="dcfavgsrhdtj">#REF!</definedName>
    <definedName name="dcs">'[15]Int Type'!$D$1:$D$3</definedName>
    <definedName name="dd" hidden="1">#REF!</definedName>
    <definedName name="DDD">#REF!</definedName>
    <definedName name="dddd">#REF!,#REF!,#REF!,#REF!,#REF!,#REF!,#REF!,#REF!,#REF!</definedName>
    <definedName name="ddddd">#REF!</definedName>
    <definedName name="DDXHD">#REF!</definedName>
    <definedName name="de" localSheetId="0">#REF!</definedName>
    <definedName name="de">#REF!</definedName>
    <definedName name="Dealpb" hidden="1">#REF!</definedName>
    <definedName name="DECEMBER" localSheetId="0">#REF!</definedName>
    <definedName name="DECEMBER">#REF!</definedName>
    <definedName name="DEF_SH" localSheetId="0">#REF!</definedName>
    <definedName name="DEF_SH">#REF!</definedName>
    <definedName name="DEF_SHL" localSheetId="0">#REF!</definedName>
    <definedName name="DEF_SHL">#REF!</definedName>
    <definedName name="DEFRGHNJMHGF">#REF!</definedName>
    <definedName name="DEFRGHNJMKJHGT">#REF!</definedName>
    <definedName name="DEFRGTHJHGTR">#REF!</definedName>
    <definedName name="DEFRGTHJHYTR">#REF!</definedName>
    <definedName name="DEFRGTHJKJHY">'[4]SCHEDULE B'!#REF!</definedName>
    <definedName name="DEFRGTHYJUUYT">#REF!</definedName>
    <definedName name="DELIVERY_NO">#REF!</definedName>
    <definedName name="delta">#REF!</definedName>
    <definedName name="delta_L">#REF!</definedName>
    <definedName name="delta_rapp_prec">#REF!</definedName>
    <definedName name="deltafat">#REF!</definedName>
    <definedName name="deltak">#REF!</definedName>
    <definedName name="deltam">#REF!</definedName>
    <definedName name="dem">#REF!</definedName>
    <definedName name="dep">#REF!</definedName>
    <definedName name="Department" localSheetId="0">#REF!</definedName>
    <definedName name="Department">#REF!</definedName>
    <definedName name="Depreciation" hidden="1">#REF!</definedName>
    <definedName name="DepreciationPB" hidden="1">#REF!</definedName>
    <definedName name="DERFGTHYJUUYTR">#REF!</definedName>
    <definedName name="DESCRIPTION">#REF!</definedName>
    <definedName name="DETAIL_SHEET">#REF!</definedName>
    <definedName name="DF">#N/A</definedName>
    <definedName name="Dfadgvsbnkyrut">#REF!</definedName>
    <definedName name="DFAGEHSR">#REF!</definedName>
    <definedName name="dfazkjxgn">#REF!</definedName>
    <definedName name="DFDF">#REF!</definedName>
    <definedName name="dfdfstngsj" hidden="1">[4]INDEX!#REF!</definedName>
    <definedName name="dfEAGRHSTJKYD">#REF!</definedName>
    <definedName name="DFGBHNJM" hidden="1">[29]PRELIMIN!#REF!</definedName>
    <definedName name="DFGBHNMG">[16]Assumptions!#REF!</definedName>
    <definedName name="DFGBHNMNBV">[28]VIABILITY!#REF!</definedName>
    <definedName name="DFGHBNJMKJHYTR">#REF!</definedName>
    <definedName name="DFGHJ">#REF!</definedName>
    <definedName name="DFGHJHGFDDFGH">#REF!</definedName>
    <definedName name="DFGHJHGTFR">#REF!</definedName>
    <definedName name="DFGHJKJHYGTF">[25]Cover!#REF!</definedName>
    <definedName name="DFGHJKJHYGTFR" hidden="1">[4]INDEX!#REF!</definedName>
    <definedName name="DFGHJKMJHYGT">#REF!</definedName>
    <definedName name="DFGHJYTR">#REF!</definedName>
    <definedName name="DFGHNGFR">#REF!</definedName>
    <definedName name="DFGHNJHGFDE">#REF!</definedName>
    <definedName name="DFGHNJHYGTRE">[25]Cover!#REF!</definedName>
    <definedName name="DFGHNJMHGF">#REF!</definedName>
    <definedName name="DFGHNJMJHG">#REF!</definedName>
    <definedName name="DFGHNJMK">#REF!</definedName>
    <definedName name="dfkjgjksdf">#REF!</definedName>
    <definedName name="dfnsjk">#REF!</definedName>
    <definedName name="DFRGTHYJUIUYTR">#REF!</definedName>
    <definedName name="Dfwageshrdjt">#REF!</definedName>
    <definedName name="dhgd">#REF!</definedName>
    <definedName name="dhkyu">#REF!</definedName>
    <definedName name="Di">#REF!</definedName>
    <definedName name="diacon">#REF!</definedName>
    <definedName name="Diners">#REF!</definedName>
    <definedName name="DIns">#REF!</definedName>
    <definedName name="dis" localSheetId="0">#REF!</definedName>
    <definedName name="dis">#REF!</definedName>
    <definedName name="DISABILITY_STATUS">[14]Validation!$B$2959:$B$2968</definedName>
    <definedName name="DISABLED">#REF!</definedName>
    <definedName name="disb" localSheetId="0">#REF!</definedName>
    <definedName name="disb">#REF!</definedName>
    <definedName name="DISC">#REF!</definedName>
    <definedName name="Discount" localSheetId="0">#REF!</definedName>
    <definedName name="Discount">#REF!</definedName>
    <definedName name="Dist">#REF!</definedName>
    <definedName name="distspc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jghlzuhggt">#REF!</definedName>
    <definedName name="DL">#REF!</definedName>
    <definedName name="DLM">#REF!</definedName>
    <definedName name="Dls">[8]Ein!$C$1143:$C$1162</definedName>
    <definedName name="DLYN">#N/A</definedName>
    <definedName name="dm">#REF!</definedName>
    <definedName name="dmee">#REF!</definedName>
    <definedName name="DMP">#REF!</definedName>
    <definedName name="dnflsl" hidden="1">#REF!</definedName>
    <definedName name="Do">#REF!</definedName>
    <definedName name="Donvi">#REF!</definedName>
    <definedName name="DOORS">#REF!</definedName>
    <definedName name="DOTPRINT" localSheetId="0">#REF!</definedName>
    <definedName name="DOTPRINT">#REF!</definedName>
    <definedName name="DOUBLE_H.S_ASS" localSheetId="0">#REF!</definedName>
    <definedName name="DOUBLE_H.S_ASS">#REF!</definedName>
    <definedName name="DQFWGAEHSRJ">#REF!</definedName>
    <definedName name="DRAW_LINES_MAC">#REF!</definedName>
    <definedName name="dref">#REF!</definedName>
    <definedName name="drod">#REF!</definedName>
    <definedName name="DROP" localSheetId="0">#REF!</definedName>
    <definedName name="DROP">#REF!</definedName>
    <definedName name="DT">#REF!</definedName>
    <definedName name="Du">#REF!</definedName>
    <definedName name="DUC" localSheetId="0">#REF!</definedName>
    <definedName name="DUC">#REF!</definedName>
    <definedName name="DumColRate">#REF!</definedName>
    <definedName name="DumRowRate">#REF!</definedName>
    <definedName name="Duration">#REF!</definedName>
    <definedName name="DW">#REF!</definedName>
    <definedName name="Dwfaedgvsbfndgmfh">#REF!</definedName>
    <definedName name="DWFAEGSRHDTJKFY">#REF!</definedName>
    <definedName name="DWFAEGSRHJDTKFYLGU">#REF!</definedName>
    <definedName name="DWK">#REF!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DZ.Main" hidden="1">#REF!</definedName>
    <definedName name="E">"EA"</definedName>
    <definedName name="e.11">'[18]Cost Plan'!$A$3826</definedName>
    <definedName name="e.12">'[18]Cost Plan'!$A$4454</definedName>
    <definedName name="e.13">'[18]Cost Plan'!$A$4719</definedName>
    <definedName name="e.14">'[18]Cost Plan'!$A$5120</definedName>
    <definedName name="e.23">'[18]Cost Plan'!$A$5688</definedName>
    <definedName name="e.3">'[18]Cost Plan'!$A$40</definedName>
    <definedName name="e.4">'[18]Cost Plan'!$A$49</definedName>
    <definedName name="e.5">'[18]Cost Plan'!$A$63</definedName>
    <definedName name="e.6">'[18]Cost Plan'!$A$70</definedName>
    <definedName name="e.7">'[18]Cost Plan'!$A$755</definedName>
    <definedName name="e.8">'[18]Cost Plan'!$A$931</definedName>
    <definedName name="e_yL">#REF!</definedName>
    <definedName name="e_yS">#REF!</definedName>
    <definedName name="EarthworkHolding">#REF!</definedName>
    <definedName name="ED">#REF!</definedName>
    <definedName name="ED_Current_Grant">#REF!</definedName>
    <definedName name="ED_Current_HR">#REF!</definedName>
    <definedName name="ED_Current_Invest">#REF!</definedName>
    <definedName name="ED_Current_Loan">#REF!</definedName>
    <definedName name="ED_Current_Total">#REF!</definedName>
    <definedName name="EDEEEDDE">#REF!</definedName>
    <definedName name="EDEIGHTH">#REF!</definedName>
    <definedName name="EDFGFE">#REF!</definedName>
    <definedName name="EDFIFTH">#REF!</definedName>
    <definedName name="EDFIRST">#REF!</definedName>
    <definedName name="EDFOURTH">#REF!</definedName>
    <definedName name="EDFRGRBWNE">#REF!</definedName>
    <definedName name="EDFRGTHJ">#REF!</definedName>
    <definedName name="EDFRGTHJKJHG">[16]Assumptions!#REF!</definedName>
    <definedName name="EDNINTH">#REF!</definedName>
    <definedName name="EDRFGTHJHGT">#REF!</definedName>
    <definedName name="EDRFGTHJHTR">#REF!</definedName>
    <definedName name="EDRFGTHTR">#REF!</definedName>
    <definedName name="EDRFGTHYJUHYTRE">[25]Cover!#REF!</definedName>
    <definedName name="EDRFTGHYJHG">#REF!</definedName>
    <definedName name="EDRFTGHYTRE">#REF!</definedName>
    <definedName name="EDRFTGYHEJ">#REF!</definedName>
    <definedName name="EDRFTGYHJUHG">#REF!</definedName>
    <definedName name="EDRFTGYHUJKIJUYTR">#REF!</definedName>
    <definedName name="EDRFTGYHUJKJH">#REF!</definedName>
    <definedName name="EDSECOND">#REF!</definedName>
    <definedName name="EDSEVENTH">#REF!</definedName>
    <definedName name="EDSIXTH">#REF!</definedName>
    <definedName name="EDTENTH">#REF!</definedName>
    <definedName name="EDTHIRD">#REF!</definedName>
    <definedName name="EDWFEGRBHN">#REF!</definedName>
    <definedName name="ee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ee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EEE">[8]E!#REF!</definedName>
    <definedName name="eeee" localSheetId="0">#REF!</definedName>
    <definedName name="eeee">#REF!</definedName>
    <definedName name="eeee1" localSheetId="0">#REF!</definedName>
    <definedName name="eeee1">#REF!</definedName>
    <definedName name="eeeee">#REF!,#REF!,#REF!,#REF!,#REF!,#REF!,#REF!,#REF!,#REF!,#REF!,#REF!,#REF!,#REF!,#REF!,#REF!,#REF!,#REF!,#REF!,#REF!,#REF!,#REF!,#REF!,#REF!,#REF!,#REF!,#REF!</definedName>
    <definedName name="eela">#REF!</definedName>
    <definedName name="EFGRTNH">#REF!</definedName>
    <definedName name="EFRGTEHY">#REF!</definedName>
    <definedName name="EGRSHTDEJKIY">#REF!</definedName>
    <definedName name="EGRSHTDEJRYFKU">#REF!</definedName>
    <definedName name="EI_CWD_QTY">#REF!</definedName>
    <definedName name="EI_CWD_QTY_END">#REF!</definedName>
    <definedName name="EI_CWD_QTY_START">#REF!</definedName>
    <definedName name="EI_PWD_QTY">#REF!</definedName>
    <definedName name="EI_PWD_QTY_END">#REF!</definedName>
    <definedName name="EI_PWD_QTY_START">#REF!</definedName>
    <definedName name="EI_WDTD_QTY">#REF!</definedName>
    <definedName name="EI_WDTD_QTY_END">#REF!</definedName>
    <definedName name="EI_WDTD_QTY_START">#REF!</definedName>
    <definedName name="eka">#REF!</definedName>
    <definedName name="ekc">#REF!</definedName>
    <definedName name="EKstrz">#REF!</definedName>
    <definedName name="ELC" localSheetId="0">[30]Qm!#REF!</definedName>
    <definedName name="ELC">[30]Qm!#REF!</definedName>
    <definedName name="ELE" localSheetId="0">[30]Qm!#REF!</definedName>
    <definedName name="ELE">[30]Qm!#REF!</definedName>
    <definedName name="ELECT_MATERIAL">#REF!</definedName>
    <definedName name="Elex_Commission">#REF!</definedName>
    <definedName name="ELM">[30]Qm!#REF!</definedName>
    <definedName name="ELS">[30]Qm!#REF!</definedName>
    <definedName name="EM">#REF!</definedName>
    <definedName name="emc">#REF!</definedName>
    <definedName name="Emf">#REF!</definedName>
    <definedName name="EML">#REF!</definedName>
    <definedName name="Emp_Sup">#REF!</definedName>
    <definedName name="ena">#REF!</definedName>
    <definedName name="enc">#REF!</definedName>
    <definedName name="end" hidden="1">{"Equipment cost",#N/A,FALSE,"bulks"}</definedName>
    <definedName name="END_of_PRICE_FIX_SUMMARY" localSheetId="0">#REF!</definedName>
    <definedName name="END_of_PRICE_FIX_SUMMARY">#REF!</definedName>
    <definedName name="END_SUBTITLE">#REF!</definedName>
    <definedName name="END_TITLE">#REF!</definedName>
    <definedName name="ENDGAME" hidden="1">{"Equipment cost",#N/A,FALSE,"bulks"}</definedName>
    <definedName name="Ennd" localSheetId="0">#REF!</definedName>
    <definedName name="Ennd">#REF!</definedName>
    <definedName name="Entity">#REF!</definedName>
    <definedName name="Entity_List">#REF!</definedName>
    <definedName name="epi">#REF!</definedName>
    <definedName name="EPrice">#REF!</definedName>
    <definedName name="ER" localSheetId="0">#REF!</definedName>
    <definedName name="ER">#REF!</definedName>
    <definedName name="ER3WTEHRYJNMJ">#REF!</definedName>
    <definedName name="erftgwyhejyrk">#REF!</definedName>
    <definedName name="ermelo" localSheetId="0">#REF!</definedName>
    <definedName name="ermelo">#REF!</definedName>
    <definedName name="ermelo1" localSheetId="0">#REF!</definedName>
    <definedName name="ermelo1">#REF!</definedName>
    <definedName name="erqte4gwhy5ejyrk">#REF!</definedName>
    <definedName name="erqtgwrhetjymk">#REF!</definedName>
    <definedName name="ertg">#REF!</definedName>
    <definedName name="ERTQGYWHEJ">#REF!</definedName>
    <definedName name="es" localSheetId="0" hidden="1">{"'4.0 Financial'!$A$1:$M$79"}</definedName>
    <definedName name="es" hidden="1">{"'4.0 Financial'!$A$1:$M$79"}</definedName>
    <definedName name="Esa">#REF!</definedName>
    <definedName name="ESC">#REF!</definedName>
    <definedName name="ESE">#REF!</definedName>
    <definedName name="ess">#REF!</definedName>
    <definedName name="Est">#REF!</definedName>
    <definedName name="esv">#REF!</definedName>
    <definedName name="Eta">#REF!</definedName>
    <definedName name="ETGSRHYDTXJ">#REF!</definedName>
    <definedName name="eth">#REF!</definedName>
    <definedName name="Ett">#REF!</definedName>
    <definedName name="etta">#REF!</definedName>
    <definedName name="EUEUHJ">#REF!</definedName>
    <definedName name="EUR_Rates" hidden="1">#REF!</definedName>
    <definedName name="ev.Calculation" hidden="1">-4135</definedName>
    <definedName name="ev.Initialized" hidden="1">FALSE</definedName>
    <definedName name="EWDGTRFH">#REF!</definedName>
    <definedName name="Exchange_Rate">#REF!</definedName>
    <definedName name="Exchange_Rates" hidden="1">#REF!</definedName>
    <definedName name="Executivepb" hidden="1">#REF!</definedName>
    <definedName name="EXEREP" localSheetId="0">#REF!</definedName>
    <definedName name="EXEREP">#REF!</definedName>
    <definedName name="EXIT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summ" localSheetId="0">#REF!</definedName>
    <definedName name="exsumm">#REF!</definedName>
    <definedName name="EXTEN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EXXX">'[8]10'!$F$129:$F$168</definedName>
    <definedName name="f">#REF!</definedName>
    <definedName name="f_KSV_EF">#REF!</definedName>
    <definedName name="f_KSV_GF">#REF!</definedName>
    <definedName name="f_KSV_X">#REF!</definedName>
    <definedName name="f_KSV_Y">#REF!</definedName>
    <definedName name="F_RANGE">#REF!</definedName>
    <definedName name="FA">#REF!</definedName>
    <definedName name="Factpb" hidden="1">#REF!</definedName>
    <definedName name="Factpb2" hidden="1">#REF!</definedName>
    <definedName name="fakt">#REF!</definedName>
    <definedName name="fal">#REF!</definedName>
    <definedName name="Fb">#REF!</definedName>
    <definedName name="Fbr">#REF!</definedName>
    <definedName name="Fbtan">#REF!</definedName>
    <definedName name="FC">#REF!</definedName>
    <definedName name="fcf">#REF!</definedName>
    <definedName name="FCL">'[22]220 11  BS '!#REF!</definedName>
    <definedName name="FCR">[2]LD!#REF!</definedName>
    <definedName name="Fd">'[22]220 11  BS '!#REF!</definedName>
    <definedName name="fdkf">#REF!</definedName>
    <definedName name="Fdl">'[22]220 11  BS '!#REF!</definedName>
    <definedName name="Fdr">'[22]220 11  BS '!#REF!</definedName>
    <definedName name="Fdtan">#REF!</definedName>
    <definedName name="FE">#REF!</definedName>
    <definedName name="FEECALC" localSheetId="0">#REF!</definedName>
    <definedName name="FEECALC">#REF!</definedName>
    <definedName name="Fees" localSheetId="0">SUM(#REF!)</definedName>
    <definedName name="Fees">SUM(#REF!)</definedName>
    <definedName name="fees1" localSheetId="0">#REF!</definedName>
    <definedName name="fees1">#REF!</definedName>
    <definedName name="FEGRHTNJYMKTULYI">#REF!</definedName>
    <definedName name="ff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ffff">#REF!</definedName>
    <definedName name="FFN">#REF!</definedName>
    <definedName name="FFV">#REF!</definedName>
    <definedName name="Fg">#REF!</definedName>
    <definedName name="FGHGFDEDEFGH" hidden="1">[31]INDEX!#REF!</definedName>
    <definedName name="FGHJ">#REF!</definedName>
    <definedName name="FGHJKJHGFGH">#REF!</definedName>
    <definedName name="FGHJKJHYGTFR">#REF!</definedName>
    <definedName name="FGHJKJHYTRDEDFGHJ">[25]Cover!#REF!</definedName>
    <definedName name="FGHJKJUHYTR">#REF!</definedName>
    <definedName name="FGHJKJUHYTRE">[25]Cover!#REF!</definedName>
    <definedName name="FGHJKLKIJUHYGTFRD" hidden="1">#REF!</definedName>
    <definedName name="FGHNJG">#REF!</definedName>
    <definedName name="FGHNJM">#REF!</definedName>
    <definedName name="Fh">#REF!</definedName>
    <definedName name="Fha">#REF!</definedName>
    <definedName name="FHFGBDDFH">#REF!</definedName>
    <definedName name="Fhwa">#REF!</definedName>
    <definedName name="Fhwl">#REF!</definedName>
    <definedName name="FHZG">#REF!</definedName>
    <definedName name="Fi">'[22]220 11  BS '!#REF!</definedName>
    <definedName name="File">#REF!</definedName>
    <definedName name="Fill" hidden="1">#REF!</definedName>
    <definedName name="Filter" hidden="1">#REF!</definedName>
    <definedName name="fim">#REF!</definedName>
    <definedName name="FIN" localSheetId="0">#REF!</definedName>
    <definedName name="FIN">#REF!</definedName>
    <definedName name="finale">#REF!</definedName>
    <definedName name="finaleprec">#REF!</definedName>
    <definedName name="Financialpb" hidden="1">#REF!</definedName>
    <definedName name="Financialpb2" hidden="1">#REF!</definedName>
    <definedName name="fkgj">#REF!</definedName>
    <definedName name="FLAG" localSheetId="0">#REF!</definedName>
    <definedName name="FLAG">#REF!</definedName>
    <definedName name="Flat">#REF!</definedName>
    <definedName name="fldAward">[32]Admin!$L$2</definedName>
    <definedName name="flow">#REF!</definedName>
    <definedName name="FLU">#REF!</definedName>
    <definedName name="FLY">#REF!</definedName>
    <definedName name="FLYSHEET1">[25]Cover!#REF!</definedName>
    <definedName name="FLYSHEET2">[25]Cover!#REF!</definedName>
    <definedName name="FLYSHEET3">[25]Cover!#REF!</definedName>
    <definedName name="Fm">'[33]220 17.6 BS '!#REF!</definedName>
    <definedName name="Fml">'[22]220 11  BS '!#REF!</definedName>
    <definedName name="FMO" localSheetId="0">#REF!</definedName>
    <definedName name="FMO">#REF!</definedName>
    <definedName name="Fmr">'[22]220 11  BS '!#REF!</definedName>
    <definedName name="fn">#REF!</definedName>
    <definedName name="Fnet">#REF!</definedName>
    <definedName name="fnxbnkv">#REF!</definedName>
    <definedName name="fo">#REF!</definedName>
    <definedName name="foa">#REF!</definedName>
    <definedName name="Format" localSheetId="0">#REF!</definedName>
    <definedName name="Format">#REF!</definedName>
    <definedName name="FORMWORK">#REF!</definedName>
    <definedName name="FOUND" localSheetId="0">#REF!</definedName>
    <definedName name="FOUND">#REF!</definedName>
    <definedName name="FOURTH_CELL">#REF!</definedName>
    <definedName name="Fp">#REF!</definedName>
    <definedName name="fpikg">#REF!</definedName>
    <definedName name="fpikn">#REF!</definedName>
    <definedName name="FQEGRW">#REF!</definedName>
    <definedName name="Fr">'[22]220 11  BS '!#REF!</definedName>
    <definedName name="freq">#REF!</definedName>
    <definedName name="FRGHJKJUHYT" hidden="1">'[12]FEAS(INPUT)'!#REF!</definedName>
    <definedName name="FRGHJYGTRE">#REF!</definedName>
    <definedName name="fri_bl" localSheetId="0">#REF!</definedName>
    <definedName name="fri_bl">#REF!</definedName>
    <definedName name="fri_br" localSheetId="0">#REF!</definedName>
    <definedName name="fri_br">#REF!</definedName>
    <definedName name="fri_tl" localSheetId="0">#REF!</definedName>
    <definedName name="fri_tl">#REF!</definedName>
    <definedName name="fri_tr" localSheetId="0">#REF!</definedName>
    <definedName name="fri_tr">#REF!</definedName>
    <definedName name="Frl">'[22]220 11  BS '!#REF!</definedName>
    <definedName name="Frr">'[22]220 11  BS '!#REF!</definedName>
    <definedName name="Fs">#REF!</definedName>
    <definedName name="FSADGZTJFKYUG">#REF!</definedName>
    <definedName name="fscc">#REF!</definedName>
    <definedName name="FSDSBA">#REF!</definedName>
    <definedName name="FSoPacific" hidden="1">{"BS",#N/A,FALSE,"USA"}</definedName>
    <definedName name="Ftrtan">#REF!</definedName>
    <definedName name="FTV">#REF!</definedName>
    <definedName name="FTVN">#REF!</definedName>
    <definedName name="Fuempty">#REF!</definedName>
    <definedName name="Fufull">#REF!</definedName>
    <definedName name="Functional_Unit" localSheetId="0">#REF!</definedName>
    <definedName name="Functional_Unit">#REF!</definedName>
    <definedName name="Fv">#REF!</definedName>
    <definedName name="Fvl">'[22]220 11  BS '!#REF!</definedName>
    <definedName name="Fvr">'[22]220 11  BS '!#REF!</definedName>
    <definedName name="fvv">#REF!</definedName>
    <definedName name="FW">#REF!</definedName>
    <definedName name="FWAGEHRSJDTR">#REF!</definedName>
    <definedName name="Fwi">'[22]220 11  BS '!#REF!</definedName>
    <definedName name="FWL">#REF!</definedName>
    <definedName name="FWLM">#REF!</definedName>
    <definedName name="FWM">#REF!</definedName>
    <definedName name="FX_NONE" hidden="1">#REF!</definedName>
    <definedName name="fx_symbol" hidden="1">#REF!</definedName>
    <definedName name="FX_TOGGLE" hidden="1">#REF!</definedName>
    <definedName name="FXCurrencies" hidden="1">#REF!</definedName>
    <definedName name="Fy">#REF!</definedName>
    <definedName name="Fyb">#REF!</definedName>
    <definedName name="Fyd">#REF!</definedName>
    <definedName name="Fyg">#REF!</definedName>
    <definedName name="Fyt">#REF!</definedName>
    <definedName name="FZGS">#REF!</definedName>
    <definedName name="G">#REF!,#REF!,#REF!,#REF!,#REF!</definedName>
    <definedName name="G_pg1">#REF!</definedName>
    <definedName name="G_pg2">#REF!</definedName>
    <definedName name="G_RANGE">#REF!</definedName>
    <definedName name="GAA">#REF!</definedName>
    <definedName name="gam_L_MIN">#REF!</definedName>
    <definedName name="gama">#REF!</definedName>
    <definedName name="gamah">#REF!</definedName>
    <definedName name="gamma">#REF!</definedName>
    <definedName name="gamma_L">#REF!</definedName>
    <definedName name="gb">#REF!</definedName>
    <definedName name="GBORDER">#REF!</definedName>
    <definedName name="Gc">'[22]220 11  BS '!#REF!</definedName>
    <definedName name="Gci">'[22]220 11  BS '!#REF!</definedName>
    <definedName name="Gender">[21]Values!$G$2:$G$3</definedName>
    <definedName name="GENERAL">#REF!</definedName>
    <definedName name="GENERAL_SETTINGS_AND_CONVEYOR__INFORMATION" localSheetId="0">#REF!</definedName>
    <definedName name="GENERAL_SETTINGS_AND_CONVEYOR__INFORMATION">#REF!</definedName>
    <definedName name="GeneralNotesPage1">#REF!</definedName>
    <definedName name="GeneralNotesPage2">#REF!</definedName>
    <definedName name="Generic1Hdr">#REF!</definedName>
    <definedName name="Generic1Lbl">#REF!</definedName>
    <definedName name="Generic2Hdr">#REF!</definedName>
    <definedName name="GenSetConInfo" localSheetId="0">#REF!</definedName>
    <definedName name="GenSetConInfo">#REF!</definedName>
    <definedName name="gew">#REF!</definedName>
    <definedName name="Gewichtseinheit">#REF!</definedName>
    <definedName name="gewpreis">#REF!</definedName>
    <definedName name="GFA">#REF!</definedName>
    <definedName name="gfhhhnhh" hidden="1">'[3]PHASE ONE'!#REF!</definedName>
    <definedName name="gfjgngfkfgfdjhjjgf">#REF!</definedName>
    <definedName name="ggffff">#REF!</definedName>
    <definedName name="ggg">#REF!</definedName>
    <definedName name="ggggg">#REF!</definedName>
    <definedName name="gggggg">#REF!</definedName>
    <definedName name="ggssddd">#REF!</definedName>
    <definedName name="ghjj">#REF!</definedName>
    <definedName name="GHJKJHGF" hidden="1">#REF!</definedName>
    <definedName name="GHTG">#REF!</definedName>
    <definedName name="GHYJMKJHGF">#REF!</definedName>
    <definedName name="Gi">'[22]220 11  BS '!#REF!</definedName>
    <definedName name="GJ" localSheetId="0">#REF!</definedName>
    <definedName name="GJ">#REF!</definedName>
    <definedName name="gjkllhcg">#REF!</definedName>
    <definedName name="GK" localSheetId="0">#REF!</definedName>
    <definedName name="GK">#REF!</definedName>
    <definedName name="GL_Lookup">#REF!</definedName>
    <definedName name="GlassFactors">#REF!</definedName>
    <definedName name="GlassType">#REF!</definedName>
    <definedName name="GlassTypeMenu">#REF!</definedName>
    <definedName name="GLLookup">#REF!</definedName>
    <definedName name="gnfnvkdk">#REF!</definedName>
    <definedName name="got">#REF!</definedName>
    <definedName name="GotoStudio">#REF!</definedName>
    <definedName name="GOTOSTUDIO2">#REF!</definedName>
    <definedName name="GotoWorkPlace">#REF!</definedName>
    <definedName name="GOTOWORKPLACE2">#REF!</definedName>
    <definedName name="GRAFIEK">#REF!</definedName>
    <definedName name="GRAFPRINT" localSheetId="0">#REF!</definedName>
    <definedName name="GRAFPRINT">#REF!</definedName>
    <definedName name="Graph" hidden="1">[34]INDEX!#REF!</definedName>
    <definedName name="grapha" hidden="1">[31]INDEX!#REF!</definedName>
    <definedName name="grav">#REF!</definedName>
    <definedName name="grksdh">#REF!</definedName>
    <definedName name="gro">#REF!</definedName>
    <definedName name="gru">#REF!</definedName>
    <definedName name="gsjcbk">#REF!</definedName>
    <definedName name="GY">"PVC SINGLE CORE GREEN/YELLOW"</definedName>
    <definedName name="gzhdgxht">#REF!</definedName>
    <definedName name="H" hidden="1">#REF!</definedName>
    <definedName name="H.S_ASS" localSheetId="0">#REF!</definedName>
    <definedName name="H.S_ASS">#REF!</definedName>
    <definedName name="H_B_KOSTE" localSheetId="0">#REF!</definedName>
    <definedName name="H_B_KOSTE">#REF!</definedName>
    <definedName name="H_B_SKED" localSheetId="0">#REF!</definedName>
    <definedName name="H_B_SKED">#REF!</definedName>
    <definedName name="H_BRON" localSheetId="0">#REF!</definedName>
    <definedName name="H_BRON">#REF!</definedName>
    <definedName name="H_EXCEL_qpw_WDG081" localSheetId="0">'[35]page (1)'!#REF!</definedName>
    <definedName name="H_EXCEL_qpw_WDG081">'[35]page (1)'!#REF!</definedName>
    <definedName name="h_L">#REF!</definedName>
    <definedName name="H_RANGE">#REF!</definedName>
    <definedName name="h1i">#REF!</definedName>
    <definedName name="ha">#REF!</definedName>
    <definedName name="HANDLING">#REF!</definedName>
    <definedName name="hanyouung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bor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bor2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bour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VEY" localSheetId="0">#REF!</definedName>
    <definedName name="HARVEY">#REF!</definedName>
    <definedName name="hb">#REF!</definedName>
    <definedName name="hbjnklfnbd">#REF!</definedName>
    <definedName name="HBL">[20]Re!$D$250:$D$291</definedName>
    <definedName name="HEAD02">#REF!</definedName>
    <definedName name="HEADER" localSheetId="0">#REF!</definedName>
    <definedName name="HEADER">#REF!</definedName>
    <definedName name="HEADING" localSheetId="0">#REF!</definedName>
    <definedName name="HEADING">#REF!</definedName>
    <definedName name="Heading_EE">#REF!</definedName>
    <definedName name="HEHGFDJFVI">#REF!</definedName>
    <definedName name="HELLO">#REF!</definedName>
    <definedName name="Help">OFFSET([17]Help!$A$1,1,0,COUNTA([17]Help!$A:$A)-1,2)</definedName>
    <definedName name="Help_Items">OFFSET([17]Help!$A$1,1,1,COUNTA([17]Help!$A:$A)-1,1)</definedName>
    <definedName name="Help_List">OFFSET([17]Help!$A$1,1,0,COUNTA([17]Help!$A:$A)-1,1)</definedName>
    <definedName name="her">[2]LD!#REF!</definedName>
    <definedName name="HFBNDKCLNDC">#REF!</definedName>
    <definedName name="HFC">"CU XLPE SWA PVC HFC 1kV"</definedName>
    <definedName name="hfytf" hidden="1">{#N/A,#N/A,FALSE,"Cert"}</definedName>
    <definedName name="hgghdz">#REF!</definedName>
    <definedName name="hhhh">#REF!,#REF!,#REF!,#REF!,#REF!,#REF!,#REF!,#REF!,#REF!,#REF!,#REF!,#REF!,#REF!,#REF!,#REF!,#REF!,#REF!,#REF!,#REF!</definedName>
    <definedName name="hhjsjg">#REF!</definedName>
    <definedName name="HI">'[22]220 11  BS '!#REF!</definedName>
    <definedName name="HIns">#REF!</definedName>
    <definedName name="HisYear_0" hidden="1">#REF!</definedName>
    <definedName name="HisYear_1" hidden="1">#REF!</definedName>
    <definedName name="HisYear_2" hidden="1">#REF!</definedName>
    <definedName name="HisYear_3" hidden="1">#REF!</definedName>
    <definedName name="hjfdgzt">#REF!</definedName>
    <definedName name="hjilf">#REF!</definedName>
    <definedName name="hjkfddd">#REF!</definedName>
    <definedName name="hlfgd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">#REF!</definedName>
    <definedName name="HOC">#REF!</definedName>
    <definedName name="Home">#REF!</definedName>
    <definedName name="Hopper_Type">#REF!</definedName>
    <definedName name="Hoppers">#REF!</definedName>
    <definedName name="hs">#REF!</definedName>
    <definedName name="HSC">[20]Re!$D$94:$D$145</definedName>
    <definedName name="Ht">#REF!</definedName>
    <definedName name="HTML_CodePage" hidden="1">1252</definedName>
    <definedName name="HTML_Control" localSheetId="0" hidden="1">{"'4.0 Financial'!$A$1:$M$79"}</definedName>
    <definedName name="HTML_Control" hidden="1">{"'4.0 Financial'!$A$1:$M$79"}</definedName>
    <definedName name="HTML_Control_1" localSheetId="0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"C:\Bv-users\MyHTML.htm"</definedName>
    <definedName name="HTML_PathTemplate" hidden="1">"H:\WRK245\255\C\POEL9652\quality\masters\pamsite\mec\mecpam.htm"</definedName>
    <definedName name="HTML_Title" hidden="1">"NewReportFormatsIssued"</definedName>
    <definedName name="htwo">[5]Sheet1!#REF!</definedName>
    <definedName name="HVCABLEDAT">'[7]33kV_CABLES'!#REF!</definedName>
    <definedName name="HX">[5]Sheet1!#REF!</definedName>
    <definedName name="hxd">[5]Sheet1!#REF!</definedName>
    <definedName name="Hyd">#REF!</definedName>
    <definedName name="HYP" hidden="1">#REF!</definedName>
    <definedName name="hzdzgwl">#REF!</definedName>
    <definedName name="hzgshzlgh">#REF!</definedName>
    <definedName name="hzugh">#REF!</definedName>
    <definedName name="I">#REF!</definedName>
    <definedName name="I_MISSED_YOU">#REF!</definedName>
    <definedName name="I_MISSED_YOU_2">#REF!</definedName>
    <definedName name="IC">#REF!</definedName>
    <definedName name="idocddif">#REF!</definedName>
    <definedName name="idocddif2">#REF!</definedName>
    <definedName name="idocddif3">#REF!</definedName>
    <definedName name="iDocObjRev">#REF!</definedName>
    <definedName name="iDocObjRev2">#REF!</definedName>
    <definedName name="iDocObjRev3">#REF!</definedName>
    <definedName name="iDocRev">#REF!</definedName>
    <definedName name="iDocRev2">#REF!</definedName>
    <definedName name="iDocRev3">#REF!</definedName>
    <definedName name="If">#REF!</definedName>
    <definedName name="Ig">#REF!</definedName>
    <definedName name="igfdertyu">#REF!</definedName>
    <definedName name="iiii">#REF!,#REF!,#REF!,#REF!,#REF!,#REF!,#REF!,#REF!,#REF!,#REF!,#REF!,#REF!,#REF!,#REF!,#REF!,#REF!,#REF!,#REF!,#REF!,#REF!,#REF!,#REF!,#REF!,#REF!,#REF!,#REF!</definedName>
    <definedName name="ijhgfdrtyhjk">#REF!</definedName>
    <definedName name="IL">#REF!</definedName>
    <definedName name="ILM">#REF!</definedName>
    <definedName name="ILMENITE_BLDG.">#REF!</definedName>
    <definedName name="Impact">#REF!</definedName>
    <definedName name="Impact_Codes" localSheetId="0">#REF!</definedName>
    <definedName name="Impact_Codes">#REF!</definedName>
    <definedName name="IMPORT_FILE_MAC">#REF!</definedName>
    <definedName name="IMPORT_TITLEMAC">#REF!</definedName>
    <definedName name="IMPRT_SUBTTLMAC">#REF!</definedName>
    <definedName name="IN">#REF!</definedName>
    <definedName name="INCBORD">#REF!</definedName>
    <definedName name="INCOME">#REF!</definedName>
    <definedName name="Incomepb" hidden="1">#REF!</definedName>
    <definedName name="Ind_Typ">#REF!</definedName>
    <definedName name="Ind_Type">#REF!</definedName>
    <definedName name="INDEX">[25]Cover!#REF!</definedName>
    <definedName name="Indices">#REF!</definedName>
    <definedName name="IndicProfit">#REF!</definedName>
    <definedName name="IndoorGrains">#REF!</definedName>
    <definedName name="Infra1" localSheetId="0">#REF!</definedName>
    <definedName name="Infra1">#REF!</definedName>
    <definedName name="initials">'[36]Personnel list'!$C$12:$C$181</definedName>
    <definedName name="ins_matur_periodo">#REF!</definedName>
    <definedName name="INSCON">#REF!</definedName>
    <definedName name="Insert">#REF!</definedName>
    <definedName name="INSERTROW">#REF!</definedName>
    <definedName name="INSTR_MATERIAL">#REF!</definedName>
    <definedName name="Insurance">#REF!</definedName>
    <definedName name="int_ext_sel" hidden="1">2</definedName>
    <definedName name="Int_Type">'[15]Int Type'!$A$1:$A$35</definedName>
    <definedName name="invoice">#REF!</definedName>
    <definedName name="IO_BOP_BV15" localSheetId="0">#REF!</definedName>
    <definedName name="IO_BOP_BV15">#REF!</definedName>
    <definedName name="IPT">#N/A</definedName>
    <definedName name="Ipulley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" hidden="1">"c1126"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38692.6009837963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ate">#REF!</definedName>
    <definedName name="ironmongery" hidden="1">[4]INDEX!#REF!</definedName>
    <definedName name="IS">#REF!</definedName>
    <definedName name="IS_NUMBER">#REF!</definedName>
    <definedName name="Isc">#REF!</definedName>
    <definedName name="Iscc">#REF!</definedName>
    <definedName name="IsColHidden" hidden="1">FALSE</definedName>
    <definedName name="isel">#REF!</definedName>
    <definedName name="IsLTMColHidden" hidden="1">FALSE</definedName>
    <definedName name="IsSecureRevolver" hidden="1">#REF!</definedName>
    <definedName name="IsSecureSenior1" hidden="1">#REF!</definedName>
    <definedName name="IsSecureSenior2" hidden="1">#REF!</definedName>
    <definedName name="IsSecureSenior3" hidden="1">#REF!</definedName>
    <definedName name="IsSecureSenior4" hidden="1">#REF!</definedName>
    <definedName name="IsSecureSenior5" hidden="1">#REF!</definedName>
    <definedName name="IsSecureSenior6" hidden="1">#REF!</definedName>
    <definedName name="IsSecureSenior7" hidden="1">#REF!</definedName>
    <definedName name="item">#REF!</definedName>
    <definedName name="ITEM_NO">#REF!</definedName>
    <definedName name="Items_01" localSheetId="0">#REF!</definedName>
    <definedName name="Items_01">#REF!</definedName>
    <definedName name="ItemSelection">#REF!</definedName>
    <definedName name="iuhgfdertyhjkloiuhg">#REF!</definedName>
    <definedName name="iuhgfdsertgh">#REF!</definedName>
    <definedName name="J">#REF!</definedName>
    <definedName name="J_L">#REF!</definedName>
    <definedName name="J_St">#REF!</definedName>
    <definedName name="jasfjgzuigh">#REF!</definedName>
    <definedName name="jbjdkxnbx">#REF!</definedName>
    <definedName name="Jbrt">#REF!</definedName>
    <definedName name="jbvvfg">#REF!</definedName>
    <definedName name="jcjgziwjf">#REF!</definedName>
    <definedName name="jddhbxjj">#REF!</definedName>
    <definedName name="jeh">#REF!</definedName>
    <definedName name="jeNumber">#REF!</definedName>
    <definedName name="jeTitle2">#REF!</definedName>
    <definedName name="Jg">#REF!</definedName>
    <definedName name="jgihbjkdh">#REF!</definedName>
    <definedName name="jgzjbnl">#REF!</definedName>
    <definedName name="jhbvcdrftyujikl">#REF!</definedName>
    <definedName name="jhbvcdrtyhj">#REF!</definedName>
    <definedName name="jhfftyuikjh">#REF!</definedName>
    <definedName name="jhgdjh">#REF!</definedName>
    <definedName name="JHGFDSDERFTGYHUJI">[28]VIABILITY!#REF!</definedName>
    <definedName name="jihjkfmx">[37]CAPEX!#REF!</definedName>
    <definedName name="jj">#REF!</definedName>
    <definedName name="jjchjhnn">#REF!</definedName>
    <definedName name="jjj">#REF!</definedName>
    <definedName name="jjjjj">#REF!</definedName>
    <definedName name="JKGUBJBGVN">#REF!</definedName>
    <definedName name="jmk">#REF!</definedName>
    <definedName name="JMMakwela" localSheetId="0">#REF!</definedName>
    <definedName name="JMMakwela">#REF!</definedName>
    <definedName name="jndnvkfdnzlv">#REF!</definedName>
    <definedName name="Jnet">#REF!</definedName>
    <definedName name="JOE" localSheetId="0">#REF!</definedName>
    <definedName name="JOE">#REF!</definedName>
    <definedName name="jpy">#REF!</definedName>
    <definedName name="JR_PAGE_ANCHOR_0_3">#REF!</definedName>
    <definedName name="jsbhjkbf">#REF!</definedName>
    <definedName name="juahvB" hidden="1">[4]INDEX!#REF!</definedName>
    <definedName name="junction_box">#REF!</definedName>
    <definedName name="junction_box1">#REF!</definedName>
    <definedName name="jva">#REF!</definedName>
    <definedName name="jvhvytcf">#REF!</definedName>
    <definedName name="jxzdhgjhjdx">#REF!</definedName>
    <definedName name="K">"KG"</definedName>
    <definedName name="k_P_GF">#REF!</definedName>
    <definedName name="k_S_EF">#REF!</definedName>
    <definedName name="k_S_GF">#REF!</definedName>
    <definedName name="k_S_TF">#REF!</definedName>
    <definedName name="k_S1">#REF!</definedName>
    <definedName name="k_S2">#REF!</definedName>
    <definedName name="k_T_EF">#REF!</definedName>
    <definedName name="k_T_GF">#REF!</definedName>
    <definedName name="k0">#REF!</definedName>
    <definedName name="k1_table">#REF!</definedName>
    <definedName name="k1x">[13]Design!#REF!</definedName>
    <definedName name="k1y">[13]Design!#REF!</definedName>
    <definedName name="k2x">[13]Design!#REF!</definedName>
    <definedName name="k2y">[13]Design!#REF!</definedName>
    <definedName name="ka">#REF!</definedName>
    <definedName name="kb">#REF!</definedName>
    <definedName name="kc">#REF!</definedName>
    <definedName name="KeyItemID_List">#REF!</definedName>
    <definedName name="kh">#REF!</definedName>
    <definedName name="khdrf">#REF!</definedName>
    <definedName name="khtdf">#REF!</definedName>
    <definedName name="ki">#REF!</definedName>
    <definedName name="kii">#REF!</definedName>
    <definedName name="kiid">#REF!</definedName>
    <definedName name="kil">#REF!</definedName>
    <definedName name="Kim">#REF!</definedName>
    <definedName name="Kis">#REF!</definedName>
    <definedName name="kjggh">#REF!</definedName>
    <definedName name="kjhgbnm">#REF!</definedName>
    <definedName name="kjksfjhjg">#REF!</definedName>
    <definedName name="kjn">#REF!</definedName>
    <definedName name="kjnbvcdrtyujk">#REF!</definedName>
    <definedName name="kkkk">#REF!</definedName>
    <definedName name="kkkkdddd">#REF!</definedName>
    <definedName name="kkkkk">#REF!</definedName>
    <definedName name="klft">#REF!</definedName>
    <definedName name="Km">#REF!</definedName>
    <definedName name="kmkbdmkcmjbn">#REF!</definedName>
    <definedName name="kmnbvcdrtyujkl">#REF!</definedName>
    <definedName name="knbvhjm">#REF!</definedName>
    <definedName name="knjl">#REF!</definedName>
    <definedName name="Ko">#REF!</definedName>
    <definedName name="Kosten1">#REF!</definedName>
    <definedName name="Kosten2">#REF!</definedName>
    <definedName name="Kosten21">#REF!</definedName>
    <definedName name="Kosten22">#REF!</definedName>
    <definedName name="Kosten23">#REF!</definedName>
    <definedName name="Kosten24">#REF!</definedName>
    <definedName name="Kosten3">#REF!</definedName>
    <definedName name="Kosten4">#REF!</definedName>
    <definedName name="Ks">#REF!</definedName>
    <definedName name="KVMDDBDJN">#REF!</definedName>
    <definedName name="kvnkbnkmc">#REF!</definedName>
    <definedName name="kw">[2]LD!#REF!</definedName>
    <definedName name="L">#REF!</definedName>
    <definedName name="L_R_EF">#REF!</definedName>
    <definedName name="L_R_GF">#REF!</definedName>
    <definedName name="L_RANGE">#REF!</definedName>
    <definedName name="LA">#REF!</definedName>
    <definedName name="Labor">#REF!</definedName>
    <definedName name="Labor_add">#REF!</definedName>
    <definedName name="LABOUR" localSheetId="0">#REF!</definedName>
    <definedName name="LABOUR">#REF!</definedName>
    <definedName name="Länge">#REF!</definedName>
    <definedName name="Language" localSheetId="0">#REF!</definedName>
    <definedName name="Language">#REF!</definedName>
    <definedName name="LATEST">'[38]11 AUG- 10 SEPT.'!$M$679</definedName>
    <definedName name="Lbc">#REF!</definedName>
    <definedName name="Lbe">#REF!</definedName>
    <definedName name="Lbpb">#REF!</definedName>
    <definedName name="Lbpl">#REF!</definedName>
    <definedName name="Lbr">#REF!</definedName>
    <definedName name="lbrod">#REF!</definedName>
    <definedName name="Lc">#REF!</definedName>
    <definedName name="lcr">#REF!</definedName>
    <definedName name="ldjf">#REF!</definedName>
    <definedName name="Le">#REF!</definedName>
    <definedName name="Left_Header" hidden="1">#REF!</definedName>
    <definedName name="LegalStatus">[21]Values!$O$2:$O$8</definedName>
    <definedName name="len">#REF!</definedName>
    <definedName name="Lencon">#REF!</definedName>
    <definedName name="Lenin">#REF!</definedName>
    <definedName name="LENJANE" localSheetId="0">#REF!</definedName>
    <definedName name="LENJANE">#REF!</definedName>
    <definedName name="LETTABLE">#REF!</definedName>
    <definedName name="level">#REF!</definedName>
    <definedName name="LF">#REF!</definedName>
    <definedName name="LFR">"CU PVC SWA PVC FR 1kV"</definedName>
    <definedName name="lghyrd">#REF!</definedName>
    <definedName name="Lh">#REF!</definedName>
    <definedName name="LHC">"CU PVC SWA PVC LHC 1kV"</definedName>
    <definedName name="lhgdde">#REF!</definedName>
    <definedName name="LINE_THE_TITLES">#REF!</definedName>
    <definedName name="LINEBELOW2">#REF!</definedName>
    <definedName name="LIST" localSheetId="0">#REF!</definedName>
    <definedName name="LIST">#REF!</definedName>
    <definedName name="ListOffset" hidden="1">1</definedName>
    <definedName name="lkgde">#REF!</definedName>
    <definedName name="ll">#REF!</definedName>
    <definedName name="lll" hidden="1">{"'S Summ'!$B$2:$L$73","'S Summ'!$G$76"}</definedName>
    <definedName name="llll">#REF!</definedName>
    <definedName name="lm">#REF!</definedName>
    <definedName name="LNK56A">#REF!</definedName>
    <definedName name="Location1">#REF!</definedName>
    <definedName name="Location2">#REF!</definedName>
    <definedName name="Location21">#REF!</definedName>
    <definedName name="Location22">#REF!</definedName>
    <definedName name="Location23">#REF!</definedName>
    <definedName name="Location24">#REF!</definedName>
    <definedName name="Location3">#REF!</definedName>
    <definedName name="Location4">#REF!</definedName>
    <definedName name="lod">#REF!</definedName>
    <definedName name="Long_Name">#REF!</definedName>
    <definedName name="loo">#REF!</definedName>
    <definedName name="lookup">#REF!</definedName>
    <definedName name="losts">#REF!</definedName>
    <definedName name="lr">#REF!</definedName>
    <definedName name="lro">#REF!</definedName>
    <definedName name="LS">#REF!</definedName>
    <definedName name="LSC">[20]Re!$D$237:$D$248</definedName>
    <definedName name="lsdfklsdfksdjfkl">#REF!</definedName>
    <definedName name="LSM">#REF!</definedName>
    <definedName name="ltm_BalanceSheet" hidden="1">#REF!</definedName>
    <definedName name="ltm_IncomeStatement" hidden="1">#REF!</definedName>
    <definedName name="Lv">#REF!</definedName>
    <definedName name="LVA">#REF!</definedName>
    <definedName name="LWT">#REF!</definedName>
    <definedName name="LYN">#N/A</definedName>
    <definedName name="LZ">#REF!</definedName>
    <definedName name="M">"Meter"</definedName>
    <definedName name="M_O_S">#REF!</definedName>
    <definedName name="M_RANGE">#REF!</definedName>
    <definedName name="M1_">#N/A</definedName>
    <definedName name="M1x">[13]Design!#REF!</definedName>
    <definedName name="M1y">[13]Design!#REF!</definedName>
    <definedName name="M2_">#N/A</definedName>
    <definedName name="M2x">[13]Design!#REF!</definedName>
    <definedName name="M2y">[13]Design!#REF!</definedName>
    <definedName name="ma">#REF!</definedName>
    <definedName name="MAIN_UNIT_MAC">#REF!</definedName>
    <definedName name="major">[37]CAPEX!#REF!</definedName>
    <definedName name="MAK" localSheetId="0">#REF!</definedName>
    <definedName name="MAK">#REF!</definedName>
    <definedName name="MAKE_OUTLINE">#REF!</definedName>
    <definedName name="MAKE_TITL_LINES">#REF!</definedName>
    <definedName name="MAKEBILLPAGE">#REF!</definedName>
    <definedName name="mantra">#REF!</definedName>
    <definedName name="mantrbr">#REF!</definedName>
    <definedName name="MANURE" localSheetId="0">#REF!</definedName>
    <definedName name="MANURE">#REF!</definedName>
    <definedName name="marc09" localSheetId="0">#REF!</definedName>
    <definedName name="marc09">#REF!</definedName>
    <definedName name="Markup">'[18]Initial Data'!$G$20</definedName>
    <definedName name="MAS">#REF!</definedName>
    <definedName name="Mascon">#REF!</definedName>
    <definedName name="MASONRYDIMS">#REF!</definedName>
    <definedName name="masspc">#REF!</definedName>
    <definedName name="MAST" localSheetId="0">#REF!</definedName>
    <definedName name="MAST">#REF!</definedName>
    <definedName name="MAT_TOGGLE" localSheetId="0">#REF!</definedName>
    <definedName name="MAT_TOGGLE">#REF!</definedName>
    <definedName name="MAT_UNIT_TOGGLE" localSheetId="0">#REF!</definedName>
    <definedName name="MAT_UNIT_TOGGLE">#REF!</definedName>
    <definedName name="MAT_X">#REF!</definedName>
    <definedName name="MAT_Y">#REF!</definedName>
    <definedName name="MATER">#REF!</definedName>
    <definedName name="material">#REF!</definedName>
    <definedName name="Materials">'[39]P&amp;G Build-up'!#REF!</definedName>
    <definedName name="maturato_a_finire">#REF!</definedName>
    <definedName name="Maturato_Alla_Data">#REF!</definedName>
    <definedName name="Maturato_periodo">#REF!</definedName>
    <definedName name="maturato_prec">#REF!</definedName>
    <definedName name="maturato_progr">#REF!</definedName>
    <definedName name="maturato_rapp_prec">#REF!</definedName>
    <definedName name="mb">#REF!</definedName>
    <definedName name="mbho">#REF!</definedName>
    <definedName name="mbhu">#REF!</definedName>
    <definedName name="mbvo">#REF!</definedName>
    <definedName name="mbvu">#REF!</definedName>
    <definedName name="mc">#REF!</definedName>
    <definedName name="MCScore">#REF!</definedName>
    <definedName name="md">#REF!</definedName>
    <definedName name="ME">#REF!</definedName>
    <definedName name="ME_Name">#REF!</definedName>
    <definedName name="MECH">#REF!</definedName>
    <definedName name="MEM">#REF!</definedName>
    <definedName name="MEName">#REF!</definedName>
    <definedName name="mensili">#REF!</definedName>
    <definedName name="MENU_INSERT">#REF!</definedName>
    <definedName name="MENU_MAC">#REF!</definedName>
    <definedName name="MERef">#REF!</definedName>
    <definedName name="METradingName">#REF!</definedName>
    <definedName name="MFCO_GAA">#REF!</definedName>
    <definedName name="mfjf">#REF!</definedName>
    <definedName name="mg">#REF!</definedName>
    <definedName name="MG_Selection_List">#REF!</definedName>
    <definedName name="Mgesc">#REF!</definedName>
    <definedName name="mgfkxjdk">#REF!</definedName>
    <definedName name="mgh">#REF!</definedName>
    <definedName name="MGK">#REF!</definedName>
    <definedName name="mgkjks">#REF!</definedName>
    <definedName name="mgv">#REF!</definedName>
    <definedName name="MIL">#REF!</definedName>
    <definedName name="MILM">#REF!</definedName>
    <definedName name="MIS">#REF!</definedName>
    <definedName name="misc">#REF!</definedName>
    <definedName name="Mkc">#REF!</definedName>
    <definedName name="mki">#REF!</definedName>
    <definedName name="mkr">#REF!</definedName>
    <definedName name="mksmd">#REF!</definedName>
    <definedName name="MLM">#REF!</definedName>
    <definedName name="mlol">#REF!</definedName>
    <definedName name="Mmc">#REF!</definedName>
    <definedName name="MME">#REF!</definedName>
    <definedName name="MMM" localSheetId="0">#REF!</definedName>
    <definedName name="MMM">#REF!</definedName>
    <definedName name="mmy">#REF!</definedName>
    <definedName name="Mna">#REF!</definedName>
    <definedName name="Mnc">#REF!</definedName>
    <definedName name="mod">#REF!</definedName>
    <definedName name="Module1.CF_Data" localSheetId="0">BOQ!Module1.CF_Data</definedName>
    <definedName name="Module1.CF_Data">[0]!Module1.CF_Data</definedName>
    <definedName name="Module1.Collect_Data" localSheetId="0">BOQ!Module1.Collect_Data</definedName>
    <definedName name="Module1.Collect_Data">[0]!Module1.Collect_Data</definedName>
    <definedName name="molo">#REF!</definedName>
    <definedName name="MotorLocalCost" localSheetId="0">#REF!</definedName>
    <definedName name="MotorLocalCost">#REF!</definedName>
    <definedName name="MOVETITLE">#REF!</definedName>
    <definedName name="movprec">#REF!</definedName>
    <definedName name="MP">#REF!</definedName>
    <definedName name="MPL">#REF!</definedName>
    <definedName name="MPLM">#REF!</definedName>
    <definedName name="MPM">#REF!</definedName>
    <definedName name="MPrice">#REF!</definedName>
    <definedName name="mro">#REF!</definedName>
    <definedName name="mroh">#REF!</definedName>
    <definedName name="mrov">#REF!</definedName>
    <definedName name="mru">#REF!</definedName>
    <definedName name="mruh">#REF!</definedName>
    <definedName name="mruv">#REF!</definedName>
    <definedName name="msc">#REF!</definedName>
    <definedName name="msu">#REF!</definedName>
    <definedName name="MT">#REF!</definedName>
    <definedName name="MTS">#REF!</definedName>
    <definedName name="MU">#REF!</definedName>
    <definedName name="mü">#REF!</definedName>
    <definedName name="müa">#REF!</definedName>
    <definedName name="müc">#REF!</definedName>
    <definedName name="MUV">#REF!</definedName>
    <definedName name="MuyBulong">#REF!</definedName>
    <definedName name="Muycat">#REF!</definedName>
    <definedName name="Muyep">#REF!</definedName>
    <definedName name="MXXX">'[8]10'!$F$13:$F$64</definedName>
    <definedName name="my">#REF!</definedName>
    <definedName name="N">"NO"</definedName>
    <definedName name="N_LS">#REF!</definedName>
    <definedName name="N_RANGE">#REF!</definedName>
    <definedName name="na">#REF!</definedName>
    <definedName name="Name_BS">#REF!</definedName>
    <definedName name="nasjn">#REF!</definedName>
    <definedName name="nav">#REF!</definedName>
    <definedName name="nb">#REF!</definedName>
    <definedName name="nbb">#REF!</definedName>
    <definedName name="nbd">#REF!</definedName>
    <definedName name="nbvmcmklvn">#REF!</definedName>
    <definedName name="nbzjdghzbzj">#REF!</definedName>
    <definedName name="nbzjgth">#REF!</definedName>
    <definedName name="Nc">#REF!</definedName>
    <definedName name="ND">[40]Cover!#REF!</definedName>
    <definedName name="NDI">#REF!</definedName>
    <definedName name="NDII">#REF!</definedName>
    <definedName name="NDIII">#REF!</definedName>
    <definedName name="Ne">#REF!</definedName>
    <definedName name="NEJAWNHsuf" hidden="1">[4]INDEX!#REF!</definedName>
    <definedName name="nelmese">#REF!</definedName>
    <definedName name="NETT">#REF!</definedName>
    <definedName name="new">#REF!</definedName>
    <definedName name="NEWBILLSHEET">#REF!</definedName>
    <definedName name="NEXT_ROW_1">#REF!</definedName>
    <definedName name="NEXT_ROW_2">#REF!</definedName>
    <definedName name="NEXT_ROW_3">#REF!</definedName>
    <definedName name="NEXT_ROW_4">#REF!</definedName>
    <definedName name="NEXT_ROW_5">#REF!</definedName>
    <definedName name="NEXT_ROW_6">#REF!</definedName>
    <definedName name="NEXT_ROW_7">#REF!</definedName>
    <definedName name="NEXT_ROW_8">#REF!</definedName>
    <definedName name="ngbknn">#REF!</definedName>
    <definedName name="ngfjkghiuzwrh">#REF!</definedName>
    <definedName name="njbvhvt">#REF!</definedName>
    <definedName name="nl">#REF!</definedName>
    <definedName name="NLQPRINT" localSheetId="0">#REF!</definedName>
    <definedName name="NLQPRINT">#REF!</definedName>
    <definedName name="nm">#REF!</definedName>
    <definedName name="nn">#REF!</definedName>
    <definedName name="nnnnnnnn">[5]Sheet1!#REF!</definedName>
    <definedName name="nnxbgf">#REF!</definedName>
    <definedName name="No_Fields">#REF!</definedName>
    <definedName name="No_Reqd">#REF!</definedName>
    <definedName name="Nocon">#REF!</definedName>
    <definedName name="nospc">#REF!</definedName>
    <definedName name="NOTES">#REF!</definedName>
    <definedName name="NPAT_Used">#REF!</definedName>
    <definedName name="nr">#REF!</definedName>
    <definedName name="ns">#REF!</definedName>
    <definedName name="nuilnyvo">#REF!</definedName>
    <definedName name="NUL">#N/A</definedName>
    <definedName name="numbers">#REF!</definedName>
    <definedName name="nvvjfnbdj">#REF!</definedName>
    <definedName name="nxbzhhsjgnw">#REF!</definedName>
    <definedName name="nxcjzlws">#REF!</definedName>
    <definedName name="ny_erf_EF">#REF!</definedName>
    <definedName name="ny_erf_GF">#REF!</definedName>
    <definedName name="ny_vorh_EF">#REF!</definedName>
    <definedName name="ny_vorh_GF">#REF!</definedName>
    <definedName name="ny_X_EF">#REF!</definedName>
    <definedName name="ny_X_GF">#REF!</definedName>
    <definedName name="ny_XK_EF">#REF!</definedName>
    <definedName name="ny_XK_GF">#REF!</definedName>
    <definedName name="ny_XY_EF">#REF!</definedName>
    <definedName name="ny_XY_GF">#REF!</definedName>
    <definedName name="ny_Y_GF">#REF!</definedName>
    <definedName name="ny_YK_GF">#REF!</definedName>
    <definedName name="O">#REF!</definedName>
    <definedName name="O_H_LAB" localSheetId="0">#REF!</definedName>
    <definedName name="O_H_LAB">#REF!</definedName>
    <definedName name="O_H_MAT" localSheetId="0">#REF!</definedName>
    <definedName name="O_H_MAT">#REF!</definedName>
    <definedName name="O_H_OTHER" localSheetId="0">#REF!</definedName>
    <definedName name="O_H_OTHER">#REF!</definedName>
    <definedName name="O_H_PLANT" localSheetId="0">#REF!</definedName>
    <definedName name="O_H_PLANT">#REF!</definedName>
    <definedName name="O_H_TOG" localSheetId="0">#REF!</definedName>
    <definedName name="O_H_TOG">#REF!</definedName>
    <definedName name="O_L" localSheetId="0">#REF!</definedName>
    <definedName name="O_L">#REF!</definedName>
    <definedName name="OBS_Data_Col" hidden="1">#REF!</definedName>
    <definedName name="OCCLEVEL">#REF!</definedName>
    <definedName name="OD_Discipline" localSheetId="0">#REF!</definedName>
    <definedName name="OD_Discipline">#REF!</definedName>
    <definedName name="OFF_AND_STORE" localSheetId="0">#REF!</definedName>
    <definedName name="OFF_AND_STORE">#REF!</definedName>
    <definedName name="ofsAnzahl">#REF!</definedName>
    <definedName name="ofsMasse">#REF!</definedName>
    <definedName name="OHTE" localSheetId="0">#REF!</definedName>
    <definedName name="OHTE">#REF!</definedName>
    <definedName name="OHTE1" localSheetId="0">#REF!</definedName>
    <definedName name="OHTE1">#REF!</definedName>
    <definedName name="oijhgfdertgh">#REF!</definedName>
    <definedName name="oijhgfdxsertghjm">#REF!</definedName>
    <definedName name="oijhgfrtyhjm">#REF!</definedName>
    <definedName name="oijhgserthj">#REF!</definedName>
    <definedName name="oijhgvcdertyujk">#REF!</definedName>
    <definedName name="oiuy">#REF!</definedName>
    <definedName name="okjhgfdertyhjk">#REF!</definedName>
    <definedName name="old" hidden="1">#REF!</definedName>
    <definedName name="olu" hidden="1">#REF!</definedName>
    <definedName name="ONE" localSheetId="0">#REF!</definedName>
    <definedName name="ONE">#REF!</definedName>
    <definedName name="opendbs" hidden="1">{"fis.dbo.r1_datasum"}</definedName>
    <definedName name="opendbs1" hidden="1">{"fis.dbo.r1_datasum"}</definedName>
    <definedName name="Openingpb" hidden="1">#REF!</definedName>
    <definedName name="Operating_Instructions" localSheetId="0">#REF!</definedName>
    <definedName name="Operating_Instructions">#REF!</definedName>
    <definedName name="OpInst" localSheetId="0">#REF!</definedName>
    <definedName name="OpInst">#REF!</definedName>
    <definedName name="oppps" localSheetId="0">#REF!</definedName>
    <definedName name="oppps">#REF!</definedName>
    <definedName name="ORDPREC">#REF!</definedName>
    <definedName name="Orientation">#REF!</definedName>
    <definedName name="OSM">#REF!</definedName>
    <definedName name="OSW">#REF!</definedName>
    <definedName name="OT">#REF!</definedName>
    <definedName name="OTH">#REF!</definedName>
    <definedName name="Other">#REF!</definedName>
    <definedName name="OtherTotal">#REF!</definedName>
    <definedName name="OWNER" hidden="1">#REF!</definedName>
    <definedName name="OwnScore">#REF!</definedName>
    <definedName name="P">'[33]220 17.6 BS '!#REF!</definedName>
    <definedName name="p.BS" hidden="1">#REF!</definedName>
    <definedName name="p.BSAssumptions" hidden="1">#REF!</definedName>
    <definedName name="p.CapStructure" hidden="1">#REF!</definedName>
    <definedName name="p.CashFlow" hidden="1">#REF!</definedName>
    <definedName name="p.Covenants" hidden="1">#REF!</definedName>
    <definedName name="p.Covenants_Titles" hidden="1">#REF!</definedName>
    <definedName name="p.Cover" hidden="1">#REF!</definedName>
    <definedName name="p.CreditStats" hidden="1">#REF!</definedName>
    <definedName name="p.Depreciation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Executive" hidden="1">#REF!</definedName>
    <definedName name="p.FactSheet" hidden="1">#REF!</definedName>
    <definedName name="p.IS" hidden="1">#REF!</definedName>
    <definedName name="p.ISAssumptions" hidden="1">#REF!</definedName>
    <definedName name="p.LTM_BS" hidden="1">#REF!</definedName>
    <definedName name="p.LTM_IS" hidden="1">#REF!</definedName>
    <definedName name="P.M">#REF!</definedName>
    <definedName name="p.OpeningBS" hidden="1">#REF!</definedName>
    <definedName name="p.Summary" hidden="1">#REF!</definedName>
    <definedName name="p.Summary_Titles" hidden="1">#REF!</definedName>
    <definedName name="p.TaxCalculation" hidden="1">#REF!</definedName>
    <definedName name="P_COST" localSheetId="0">#REF!</definedName>
    <definedName name="P_COST">#REF!</definedName>
    <definedName name="P1_">#REF!</definedName>
    <definedName name="P2_">#REF!</definedName>
    <definedName name="PAEarthwork">#REF!</definedName>
    <definedName name="PAGE1" localSheetId="0">#REF!</definedName>
    <definedName name="PAGE1">#REF!</definedName>
    <definedName name="Page10" localSheetId="0">#REF!</definedName>
    <definedName name="Page10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3.1" localSheetId="0">#REF!</definedName>
    <definedName name="Page3.1">#REF!</definedName>
    <definedName name="PAINT" localSheetId="0">#REF!</definedName>
    <definedName name="PAINT">#REF!</definedName>
    <definedName name="Pal_Workbook_GUID" hidden="1">"JE1VSTAI9WHHDK89SUJYDDDZ"</definedName>
    <definedName name="PASitedevelopment">#REF!</definedName>
    <definedName name="Pauschalen">#REF!</definedName>
    <definedName name="Pauschalen2">#REF!</definedName>
    <definedName name="PAY_REF">#REF!</definedName>
    <definedName name="PAY_REF_OLDROWS">#REF!</definedName>
    <definedName name="PAY_REF_ROWS">#REF!</definedName>
    <definedName name="Pbx">[13]Design!#REF!</definedName>
    <definedName name="Pby">[13]Design!#REF!</definedName>
    <definedName name="PC">#REF!</definedName>
    <definedName name="PCI">#REF!</definedName>
    <definedName name="Pd">'[22]220 11  BS '!#REF!</definedName>
    <definedName name="PEeight">#REF!</definedName>
    <definedName name="PEeigth">#REF!</definedName>
    <definedName name="PEfifth">#REF!</definedName>
    <definedName name="PEfirst">#REF!</definedName>
    <definedName name="PEfourth">#REF!</definedName>
    <definedName name="peri">#REF!</definedName>
    <definedName name="peri1">#REF!</definedName>
    <definedName name="PERSENT" localSheetId="0">#REF!</definedName>
    <definedName name="PERSENT">#REF!</definedName>
    <definedName name="PEsecond">#REF!</definedName>
    <definedName name="PEseventh">#REF!</definedName>
    <definedName name="PEsixth">#REF!</definedName>
    <definedName name="PEthird">#REF!</definedName>
    <definedName name="PF_EBITDA" hidden="1">#REF!</definedName>
    <definedName name="PG_CWD_QTY">#REF!</definedName>
    <definedName name="PG_CWD_QTY_END">#REF!</definedName>
    <definedName name="PG_CWD_QTY_START">#REF!</definedName>
    <definedName name="PG_PWD_QTY">#REF!</definedName>
    <definedName name="PG_PWD_QTY_END">#REF!</definedName>
    <definedName name="PG_PWD_QTY_START">#REF!</definedName>
    <definedName name="PG_WDTD_QTY">#REF!</definedName>
    <definedName name="PG_WDTD_QTY_END">#REF!</definedName>
    <definedName name="PG_WDTD_QTY_START">#REF!</definedName>
    <definedName name="pgb">#REF!</definedName>
    <definedName name="Pgeradec">#REF!</definedName>
    <definedName name="pgone">#REF!</definedName>
    <definedName name="pgtwo">#REF!</definedName>
    <definedName name="PHI">#REF!</definedName>
    <definedName name="phia">#REF!</definedName>
    <definedName name="phic">#REF!</definedName>
    <definedName name="Pi">'[22]220 11  BS '!#REF!</definedName>
    <definedName name="pipe_stand">#REF!</definedName>
    <definedName name="PIPEDATA">#REF!</definedName>
    <definedName name="PIT">#REF!</definedName>
    <definedName name="PJ">[41]Assumptions!#REF!</definedName>
    <definedName name="Pka">#REF!</definedName>
    <definedName name="pkjdtyhj">#REF!</definedName>
    <definedName name="pkolo">#REF!</definedName>
    <definedName name="Pkurvec">#REF!</definedName>
    <definedName name="PL">#REF!</definedName>
    <definedName name="Plant">'[39]P&amp;G Build-up'!#REF!</definedName>
    <definedName name="Plate_Hammers">#REF!</definedName>
    <definedName name="Players">'[42]Costing Sheet'!#REF!</definedName>
    <definedName name="PlntAreaHdr">#REF!</definedName>
    <definedName name="PlntAreaLbl">#REF!</definedName>
    <definedName name="PLUG" hidden="1">#REF!</definedName>
    <definedName name="PMB">#REF!</definedName>
    <definedName name="Pmotinst">#REF!</definedName>
    <definedName name="PMPrice">#REF!</definedName>
    <definedName name="pneumatic">#REF!</definedName>
    <definedName name="PNT_BLOCK" localSheetId="0">#REF!</definedName>
    <definedName name="PNT_BLOCK">#REF!</definedName>
    <definedName name="PO" localSheetId="0">#REF!</definedName>
    <definedName name="PO">#REF!</definedName>
    <definedName name="poijhgfdserth">#REF!</definedName>
    <definedName name="poiuhgfdertyui">#REF!</definedName>
    <definedName name="poiyt">#REF!</definedName>
    <definedName name="pokjhgfdrtyujk">#REF!</definedName>
    <definedName name="pokjhgfrtyj">#REF!</definedName>
    <definedName name="polo">#REF!</definedName>
    <definedName name="POP">#REF!,#REF!,#REF!,#REF!,#REF!,#REF!,#REF!,#REF!,#REF!,#REF!,#REF!,#REF!,#REF!</definedName>
    <definedName name="Pos_e">#REF!</definedName>
    <definedName name="pp" localSheetId="0">#REF!</definedName>
    <definedName name="pp">#REF!</definedName>
    <definedName name="PPO" localSheetId="0">#REF!</definedName>
    <definedName name="PPO">#REF!</definedName>
    <definedName name="PPO_D.H.S" localSheetId="0">#REF!</definedName>
    <definedName name="PPO_D.H.S">#REF!</definedName>
    <definedName name="PPO_H.S" localSheetId="0">#REF!</definedName>
    <definedName name="PPO_H.S">#REF!</definedName>
    <definedName name="PPO_S.A" localSheetId="0">#REF!</definedName>
    <definedName name="PPO_S.A">#REF!</definedName>
    <definedName name="PPPPP" localSheetId="0">#REF!</definedName>
    <definedName name="PPPPP">#REF!</definedName>
    <definedName name="PPrice">#REF!</definedName>
    <definedName name="PPScore">#REF!</definedName>
    <definedName name="PR" localSheetId="0">#REF!</definedName>
    <definedName name="PR">#REF!</definedName>
    <definedName name="PRE">#REF!</definedName>
    <definedName name="Precip_Info">#REF!</definedName>
    <definedName name="Precip_Series">#REF!</definedName>
    <definedName name="Precip_Size">#REF!</definedName>
    <definedName name="Prelim">#REF!</definedName>
    <definedName name="PRELIMINARIES">#REF!</definedName>
    <definedName name="PRELIMS">#REF!</definedName>
    <definedName name="prelims2">#REF!</definedName>
    <definedName name="prelims3">#REF!</definedName>
    <definedName name="PRES">#REF!</definedName>
    <definedName name="pressure">#REF!</definedName>
    <definedName name="PREV">#REF!</definedName>
    <definedName name="previous_cert">#REF!</definedName>
    <definedName name="price_factor" localSheetId="0">#REF!</definedName>
    <definedName name="price_factor">#REF!</definedName>
    <definedName name="_xlnm.Print_Area" localSheetId="0">BOQ!$A$1:$H$414</definedName>
    <definedName name="_xlnm.Print_Area">#REF!</definedName>
    <definedName name="PRINT_AREA_MI" localSheetId="0">#REF!</definedName>
    <definedName name="PRINT_AREA_MI">#REF!</definedName>
    <definedName name="print_area2_mi" localSheetId="0">#REF!</definedName>
    <definedName name="print_area2_mi">#REF!</definedName>
    <definedName name="_xlnm.Print_Titles">#REF!</definedName>
    <definedName name="PRINT_TITLES_MI" localSheetId="0">#REF!</definedName>
    <definedName name="PRINT_TITLES_MI">#REF!</definedName>
    <definedName name="Print_Titles1">#REF!</definedName>
    <definedName name="Print_titles2">#REF!</definedName>
    <definedName name="Print1">#REF!</definedName>
    <definedName name="Print2">#REF!</definedName>
    <definedName name="Print3">#REF!</definedName>
    <definedName name="PrintEnd" hidden="1">#REF!</definedName>
    <definedName name="PrintStart" hidden="1">#REF!</definedName>
    <definedName name="process">#REF!</definedName>
    <definedName name="Process_Steps">#REF!</definedName>
    <definedName name="procurementspent">#REF!</definedName>
    <definedName name="Prof_fees" localSheetId="0">#REF!</definedName>
    <definedName name="Prof_fees">#REF!</definedName>
    <definedName name="progfat">#REF!</definedName>
    <definedName name="progord">#REF!</definedName>
    <definedName name="ProgramName">[21]Values!$G$11</definedName>
    <definedName name="progressivi">#REF!</definedName>
    <definedName name="progrmov">#REF!</definedName>
    <definedName name="PROJ_DURATION" localSheetId="0">#REF!</definedName>
    <definedName name="PROJ_DURATION">#REF!</definedName>
    <definedName name="Project">#REF!</definedName>
    <definedName name="Projekt">#REF!</definedName>
    <definedName name="Projektdaten">#REF!</definedName>
    <definedName name="PROJFIN" localSheetId="0">#REF!</definedName>
    <definedName name="PROJFIN">#REF!</definedName>
    <definedName name="ProServices" hidden="1">#REF!</definedName>
    <definedName name="prot4" localSheetId="0">BOQ!prot4</definedName>
    <definedName name="prot4">[0]!prot4</definedName>
    <definedName name="prot5" localSheetId="0">BOQ!prot5</definedName>
    <definedName name="prot5">[0]!prot5</definedName>
    <definedName name="PS" localSheetId="0">#REF!</definedName>
    <definedName name="PS">#REF!</definedName>
    <definedName name="PSA">#REF!</definedName>
    <definedName name="Psi">#REF!</definedName>
    <definedName name="Psi_EF">#REF!</definedName>
    <definedName name="Psi_GF">#REF!</definedName>
    <definedName name="PSII">#REF!</definedName>
    <definedName name="PSN">#REF!</definedName>
    <definedName name="PT">#REF!</definedName>
    <definedName name="PTR">"PVC NITRILE TRAILING"</definedName>
    <definedName name="Pulleys">#REF!</definedName>
    <definedName name="PUR">#REF!</definedName>
    <definedName name="Puz">[13]Design!#REF!</definedName>
    <definedName name="pv">#REF!</definedName>
    <definedName name="PW">'[22]220 11  BS '!#REF!</definedName>
    <definedName name="Pwl">'[22]220 11  BS '!#REF!</definedName>
    <definedName name="PWr">'[22]220 11  BS '!#REF!</definedName>
    <definedName name="PYMNT_VALUE">#REF!</definedName>
    <definedName name="pyrd">#REF!</definedName>
    <definedName name="q" localSheetId="0">#REF!</definedName>
    <definedName name="q">#REF!</definedName>
    <definedName name="q3tw4yaes5ur6dk">#REF!</definedName>
    <definedName name="q3twa4y5u4e6k5t">#REF!</definedName>
    <definedName name="qa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qa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qd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d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e" localSheetId="0">BOQ!qe</definedName>
    <definedName name="qe">[0]!qe</definedName>
    <definedName name="QEWRTY">#REF!</definedName>
    <definedName name="qf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f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fwEGYHSREjtx">#REF!</definedName>
    <definedName name="qg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g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GrWTAENH">#REF!</definedName>
    <definedName name="qh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h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i" localSheetId="0">BOQ!qi</definedName>
    <definedName name="qi">[0]!qi</definedName>
    <definedName name="qj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j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k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k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o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qo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QP" localSheetId="0">#REF!</definedName>
    <definedName name="QP">#REF!</definedName>
    <definedName name="QPrice">#REF!</definedName>
    <definedName name="qq">#REF!</definedName>
    <definedName name="qqq" hidden="1">{"Equipment cost",#N/A,FALSE,"bulks"}</definedName>
    <definedName name="qqqqqq" localSheetId="0">#REF!</definedName>
    <definedName name="qqqqqq">#REF!</definedName>
    <definedName name="qr" localSheetId="0">BOQ!qr</definedName>
    <definedName name="qr">[0]!qr</definedName>
    <definedName name="qrwae">#REF!</definedName>
    <definedName name="QRWATESRHY">#REF!</definedName>
    <definedName name="QRY_EXPORT_EST_DETAILS">#REF!</definedName>
    <definedName name="qs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qs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Qspan">#REF!</definedName>
    <definedName name="QSWDFGVB">#REF!</definedName>
    <definedName name="qt" localSheetId="0">BOQ!qt</definedName>
    <definedName name="qt">[0]!qt</definedName>
    <definedName name="qTFWAGEYHSWTJKY">#REF!</definedName>
    <definedName name="qty" localSheetId="0">#REF!</definedName>
    <definedName name="qty">#REF!</definedName>
    <definedName name="QTY__BOQ">#REF!</definedName>
    <definedName name="QTY__D_N">#REF!</definedName>
    <definedName name="QTY__MOS">#REF!</definedName>
    <definedName name="QtyOne">'[43]QTY''s'!$A$2:$A$102</definedName>
    <definedName name="QtyThree">'[43]QTY''s'!$C$2:$C$8</definedName>
    <definedName name="QtyTwo">'[43]QTY''s'!$B$2:$B$12</definedName>
    <definedName name="qu" localSheetId="0">BOQ!qu</definedName>
    <definedName name="qu">[0]!qu</definedName>
    <definedName name="QUANTITY" localSheetId="0">#REF!</definedName>
    <definedName name="QUANTITY">#REF!</definedName>
    <definedName name="quao">[2]LD!#REF!</definedName>
    <definedName name="Query1">#REF!</definedName>
    <definedName name="qw" localSheetId="0" hidden="1">{"'4.0 Financial'!$A$1:$M$79"}</definedName>
    <definedName name="qw" hidden="1">{"'4.0 Financial'!$A$1:$M$79"}</definedName>
    <definedName name="QWADGRTF">#REF!</definedName>
    <definedName name="QWAERDTHFY">#REF!</definedName>
    <definedName name="QWEFSDGRTFH">#REF!</definedName>
    <definedName name="QWERDGTHFY">#REF!</definedName>
    <definedName name="QWSDEFRGT">#REF!</definedName>
    <definedName name="qy" localSheetId="0">BOQ!qy</definedName>
    <definedName name="qy">[0]!qy</definedName>
    <definedName name="r.CashFlow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._Hammers">#REF!</definedName>
    <definedName name="r.Summary" hidden="1">#REF!</definedName>
    <definedName name="Ra">#REF!</definedName>
    <definedName name="RAIL">#REF!</definedName>
    <definedName name="RAMING_AANHEF">#N/A</definedName>
    <definedName name="Range">#REF!</definedName>
    <definedName name="RANGE_TO_PRINT">#REF!</definedName>
    <definedName name="rate">'[18]Initial Data'!$H$22</definedName>
    <definedName name="Rate_A" hidden="1">#REF!</definedName>
    <definedName name="Rate_B" hidden="1">#REF!</definedName>
    <definedName name="Rate_C" hidden="1">#REF!</definedName>
    <definedName name="Rate_D" hidden="1">#REF!</definedName>
    <definedName name="Rate_E" hidden="1">#REF!</definedName>
    <definedName name="Rate_F" hidden="1">#REF!</definedName>
    <definedName name="Rate_G" hidden="1">#REF!</definedName>
    <definedName name="Rate_H" hidden="1">#REF!</definedName>
    <definedName name="rates">#REF!</definedName>
    <definedName name="RATES___Unit_Prices">#REF!</definedName>
    <definedName name="ratesrhydetjfryk">#REF!</definedName>
    <definedName name="ratio">#REF!</definedName>
    <definedName name="RBL">[20]Re!$D$147:$D$182</definedName>
    <definedName name="RBP">#REF!</definedName>
    <definedName name="Rcr">#REF!</definedName>
    <definedName name="re">#REF!</definedName>
    <definedName name="Recap" hidden="1">#REF!</definedName>
    <definedName name="_xlnm.Recorder">#N/A</definedName>
    <definedName name="rect_4_415">#REF!</definedName>
    <definedName name="RED">[20]Re!$D$184:$D$235</definedName>
    <definedName name="Reducer">#REF!</definedName>
    <definedName name="reeeeeeee">#REF!</definedName>
    <definedName name="Ref">#REF!</definedName>
    <definedName name="Ref_33">[44]Grid_Def!$D$8</definedName>
    <definedName name="Reference" localSheetId="0">#REF!</definedName>
    <definedName name="Reference">#REF!</definedName>
    <definedName name="REGIST" localSheetId="0">#REF!</definedName>
    <definedName name="REGIST">#REF!</definedName>
    <definedName name="REI_CWD_QTY_END">#REF!</definedName>
    <definedName name="REI_CWD_QTY_START">#REF!</definedName>
    <definedName name="REI_PWD_QTY">#REF!</definedName>
    <definedName name="REI_PWD_QTY_END">#REF!</definedName>
    <definedName name="REI_PWD_QTY_START">#REF!</definedName>
    <definedName name="REI_WDTD_QTY">#REF!</definedName>
    <definedName name="REI_WDTD_QTY_END">#REF!</definedName>
    <definedName name="REI_WDTD_QTY_START">#REF!</definedName>
    <definedName name="RENE">#REF!</definedName>
    <definedName name="RESET_OLDROWS">#REF!</definedName>
    <definedName name="RESET_PAY_REF">#REF!</definedName>
    <definedName name="Ress" localSheetId="0">#REF!</definedName>
    <definedName name="Ress">#REF!</definedName>
    <definedName name="REST">#REF!</definedName>
    <definedName name="RET">#REF!</definedName>
    <definedName name="rete2h">#REF!</definedName>
    <definedName name="reten">#REF!</definedName>
    <definedName name="retet">#REF!</definedName>
    <definedName name="RETGRYHTJYK">#REF!</definedName>
    <definedName name="Reviewer" localSheetId="0">#REF!</definedName>
    <definedName name="Reviewer">#REF!</definedName>
    <definedName name="Revision" localSheetId="0">#REF!</definedName>
    <definedName name="Revision">#REF!</definedName>
    <definedName name="Revision_No">#REF!</definedName>
    <definedName name="REW">#REF!</definedName>
    <definedName name="RF">#REF!</definedName>
    <definedName name="RFL">#REF!</definedName>
    <definedName name="RFLM">#REF!</definedName>
    <definedName name="RFM">#REF!</definedName>
    <definedName name="RFTGHYJUKJHGF">#REF!</definedName>
    <definedName name="RFTGYHUJKJUYTR">[41]Assumptions!#REF!</definedName>
    <definedName name="Richardsbay" localSheetId="0" hidden="1">#REF!</definedName>
    <definedName name="Richardsbay" hidden="1">#REF!</definedName>
    <definedName name="rid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K">#REF!</definedName>
    <definedName name="RK_Breite">#REF!</definedName>
    <definedName name="RK_ET_Datenbank">#REF!</definedName>
    <definedName name="RK_ET_g_12">#REF!</definedName>
    <definedName name="RK_ET_g_19">#REF!</definedName>
    <definedName name="RK_ET_g_28">#REF!</definedName>
    <definedName name="RK_ET_g_29">#REF!</definedName>
    <definedName name="RK_ET_g_29_1">#REF!</definedName>
    <definedName name="RK_ET_g_38">#REF!</definedName>
    <definedName name="RK_ET_g_39">#REF!</definedName>
    <definedName name="RK_ET_g_42">#REF!</definedName>
    <definedName name="RK_ET_g_44">#REF!</definedName>
    <definedName name="RK_ET_g_45">#REF!</definedName>
    <definedName name="RK_ET_g_47">#REF!</definedName>
    <definedName name="RK_ET_g_49">#REF!</definedName>
    <definedName name="RK_ET_g_50">#REF!</definedName>
    <definedName name="RK_ET_g_51">#REF!</definedName>
    <definedName name="RK_ET_g_53">#REF!</definedName>
    <definedName name="RK_ET_g_54">#REF!</definedName>
    <definedName name="RK_ET_g_58">#REF!</definedName>
    <definedName name="RK_ET_g_59">#REF!</definedName>
    <definedName name="RK_ET_g_60">#REF!</definedName>
    <definedName name="RK_ET_g_62">#REF!</definedName>
    <definedName name="RK_ET_g_65">#REF!</definedName>
    <definedName name="RK_ET_g_66">#REF!</definedName>
    <definedName name="RK_ET_g_68">#REF!</definedName>
    <definedName name="RK_ET_g_70">#REF!</definedName>
    <definedName name="RK_ET_g_75">#REF!</definedName>
    <definedName name="RK_ET_g_76">#REF!</definedName>
    <definedName name="RK_ET_g_86">#REF!</definedName>
    <definedName name="RK_ET_gr_12">#REF!</definedName>
    <definedName name="RK_ET_gr_19">#REF!</definedName>
    <definedName name="RK_ET_gr_28">#REF!</definedName>
    <definedName name="RK_ET_gr_29_1">#REF!</definedName>
    <definedName name="RK_ET_gr_38">#REF!</definedName>
    <definedName name="RK_ET_gr_39">#REF!</definedName>
    <definedName name="RK_ET_gr_42">#REF!</definedName>
    <definedName name="RK_ET_gr_44">#REF!</definedName>
    <definedName name="RK_ET_gr_45">#REF!</definedName>
    <definedName name="RK_ET_gr_47">#REF!</definedName>
    <definedName name="RK_ET_gr_49">#REF!</definedName>
    <definedName name="RK_ET_gr_50">#REF!</definedName>
    <definedName name="RK_ET_gr_51">#REF!</definedName>
    <definedName name="RK_ET_gr_53">#REF!</definedName>
    <definedName name="RK_ET_gr_54">#REF!</definedName>
    <definedName name="RK_ET_gr_58">#REF!</definedName>
    <definedName name="RK_ET_gr_59">#REF!</definedName>
    <definedName name="RK_ET_gr_60">#REF!</definedName>
    <definedName name="RK_ET_gr_62">#REF!</definedName>
    <definedName name="RK_ET_gr_63">#REF!</definedName>
    <definedName name="RK_ET_gr_65">#REF!</definedName>
    <definedName name="RK_ET_gr_66">#REF!</definedName>
    <definedName name="RK_ET_gr_68">#REF!</definedName>
    <definedName name="RK_ET_gr_70">#REF!</definedName>
    <definedName name="RK_ET_gr_75">#REF!</definedName>
    <definedName name="RK_ET_gr_76">#REF!</definedName>
    <definedName name="RK_ET_gr_86">#REF!</definedName>
    <definedName name="RK_ET_mgk1">#REF!</definedName>
    <definedName name="RK_ET_mgk2">#REF!</definedName>
    <definedName name="RK_ET_res_pl">#REF!</definedName>
    <definedName name="RK_ET_Suchkriterien">#REF!</definedName>
    <definedName name="RK_g_100">#REF!</definedName>
    <definedName name="RK_g_21">#REF!</definedName>
    <definedName name="RK_g_22">#REF!</definedName>
    <definedName name="RK_g_23">#REF!</definedName>
    <definedName name="RK_g_24">#REF!</definedName>
    <definedName name="RK_g_25">#REF!</definedName>
    <definedName name="RK_g_28">#REF!</definedName>
    <definedName name="RK_g_29_2">#REF!</definedName>
    <definedName name="RK_g_30">#REF!</definedName>
    <definedName name="RK_g_32">#REF!</definedName>
    <definedName name="RK_g_35">#REF!</definedName>
    <definedName name="RK_g_36">#REF!</definedName>
    <definedName name="RK_g_37">#REF!</definedName>
    <definedName name="RK_g_40">#REF!</definedName>
    <definedName name="RK_g_43">#REF!</definedName>
    <definedName name="RK_g_46">#REF!</definedName>
    <definedName name="RK_g_52">#REF!</definedName>
    <definedName name="RK_g_53_1">#REF!</definedName>
    <definedName name="RK_g_55">#REF!</definedName>
    <definedName name="RK_g_57">#REF!</definedName>
    <definedName name="RK_g_58">#REF!</definedName>
    <definedName name="RK_g_59">#REF!</definedName>
    <definedName name="RK_g_60">#REF!</definedName>
    <definedName name="RK_g_61">#REF!</definedName>
    <definedName name="RK_g_62">#REF!</definedName>
    <definedName name="RK_g_62_1">#REF!</definedName>
    <definedName name="RK_g_63">#REF!</definedName>
    <definedName name="RK_g_63_1">#REF!</definedName>
    <definedName name="RK_g_64">#REF!</definedName>
    <definedName name="RK_g_67">#REF!</definedName>
    <definedName name="RK_g_68">#REF!</definedName>
    <definedName name="RK_g_68_1">#REF!</definedName>
    <definedName name="RK_g_69">#REF!</definedName>
    <definedName name="RK_g_71">#REF!</definedName>
    <definedName name="RK_g_77">#REF!</definedName>
    <definedName name="RK_g_78">#REF!</definedName>
    <definedName name="RK_g_81">#REF!</definedName>
    <definedName name="RK_g_84">#REF!</definedName>
    <definedName name="RK_g_87">#REF!</definedName>
    <definedName name="RK_g_97">#REF!</definedName>
    <definedName name="RK_g_98">#REF!</definedName>
    <definedName name="RK_g_99">#REF!</definedName>
    <definedName name="RK_gr_100">#REF!</definedName>
    <definedName name="RK_gr_21">#REF!</definedName>
    <definedName name="RK_gr_22">#REF!</definedName>
    <definedName name="RK_gr_23">#REF!</definedName>
    <definedName name="RK_gr_24">#REF!</definedName>
    <definedName name="RK_gr_25">#REF!</definedName>
    <definedName name="RK_gr_28">#REF!</definedName>
    <definedName name="RK_gr_29_2">#REF!</definedName>
    <definedName name="RK_gr_30">#REF!</definedName>
    <definedName name="RK_gr_32">#REF!</definedName>
    <definedName name="RK_gr_35">#REF!</definedName>
    <definedName name="RK_gr_36">#REF!</definedName>
    <definedName name="RK_gr_37">#REF!</definedName>
    <definedName name="RK_gr_40">#REF!</definedName>
    <definedName name="RK_gr_43">#REF!</definedName>
    <definedName name="RK_gr_46">#REF!</definedName>
    <definedName name="RK_gr_52">#REF!</definedName>
    <definedName name="RK_gr_53_1">#REF!</definedName>
    <definedName name="RK_gr_55">#REF!</definedName>
    <definedName name="RK_gr_57">#REF!</definedName>
    <definedName name="RK_gr_58">#REF!</definedName>
    <definedName name="RK_gr_59">#REF!</definedName>
    <definedName name="RK_gr_60">#REF!</definedName>
    <definedName name="RK_gr_61">#REF!</definedName>
    <definedName name="RK_gr_62">#REF!</definedName>
    <definedName name="RK_gr_62_1">#REF!</definedName>
    <definedName name="RK_gr_63">#REF!</definedName>
    <definedName name="RK_gr_63_1">#REF!</definedName>
    <definedName name="RK_gr_64">#REF!</definedName>
    <definedName name="RK_gr_67">#REF!</definedName>
    <definedName name="RK_gr_68">#REF!</definedName>
    <definedName name="RK_gr_68_1">#REF!</definedName>
    <definedName name="RK_gr_69">#REF!</definedName>
    <definedName name="RK_gr_71">#REF!</definedName>
    <definedName name="RK_gr_77">#REF!</definedName>
    <definedName name="RK_gr_78">#REF!</definedName>
    <definedName name="RK_gr_81">#REF!</definedName>
    <definedName name="RK_gr_84">#REF!</definedName>
    <definedName name="RK_gr_87">#REF!</definedName>
    <definedName name="RK_gr_97">#REF!</definedName>
    <definedName name="RK_gr_98">#REF!</definedName>
    <definedName name="RK_gr_99">#REF!</definedName>
    <definedName name="rktla">#REF!</definedName>
    <definedName name="RKTyp">#REF!</definedName>
    <definedName name="RL" localSheetId="0">#REF!</definedName>
    <definedName name="RL">#REF!</definedName>
    <definedName name="RLM">#REF!</definedName>
    <definedName name="RngAvgKW">#REF!</definedName>
    <definedName name="RngBtmRow">#REF!</definedName>
    <definedName name="RngCommentsStyle">#REF!</definedName>
    <definedName name="RngDutyPt">#REF!</definedName>
    <definedName name="RngEqptLst">#REF!</definedName>
    <definedName name="RngGeneric2">#REF!</definedName>
    <definedName name="RngPeakKW">#REF!</definedName>
    <definedName name="rngShowNames" hidden="1">#REF!</definedName>
    <definedName name="RngSize">#REF!</definedName>
    <definedName name="rngToggles" hidden="1">#REF!</definedName>
    <definedName name="RngTopRow">#REF!</definedName>
    <definedName name="RngTotKW">#REF!</definedName>
    <definedName name="RO">#REF!</definedName>
    <definedName name="Roll3">#REF!</definedName>
    <definedName name="Roll3T">#REF!</definedName>
    <definedName name="Roll5">#REF!</definedName>
    <definedName name="ROOF">#REF!,#REF!,#REF!,#REF!,#REF!,#REF!,#REF!</definedName>
    <definedName name="roorf">#REF!</definedName>
    <definedName name="Row">#REF!</definedName>
    <definedName name="ROW_COUNTER">#REF!</definedName>
    <definedName name="Rowc">#REF!</definedName>
    <definedName name="Rows2Unhide" hidden="1">#REF!</definedName>
    <definedName name="rr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rr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RRC">#REF!</definedName>
    <definedName name="rrg">#REF!</definedName>
    <definedName name="rrm">#REF!</definedName>
    <definedName name="rrr" localSheetId="0">#REF!</definedName>
    <definedName name="rrr">#REF!</definedName>
    <definedName name="RS_Electrodes">#REF!</definedName>
    <definedName name="Rso">#REF!</definedName>
    <definedName name="Rt">#REF!</definedName>
    <definedName name="RT_AND_BOT_MRGN">#REF!</definedName>
    <definedName name="rtewysherujrdkt">#REF!</definedName>
    <definedName name="RTGYHJKJUHYTR">#REF!</definedName>
    <definedName name="rthjmhjhtr">#REF!</definedName>
    <definedName name="rty">#REF!</definedName>
    <definedName name="RTYHUJIKLKJH" hidden="1">#REF!</definedName>
    <definedName name="RWATEGSYHRZDJTX">#REF!</definedName>
    <definedName name="RWATEYSHWRJTKR">#REF!</definedName>
    <definedName name="RWTAEYRSJDTKY">#REF!</definedName>
    <definedName name="Rwvu.all." localSheetId="0" hidden="1">#REF!,#REF!</definedName>
    <definedName name="Rwvu.all." hidden="1">#REF!,#REF!</definedName>
    <definedName name="Rwvu.prices." localSheetId="0" hidden="1">#REF!,#REF!</definedName>
    <definedName name="Rwvu.prices." hidden="1">#REF!,#REF!</definedName>
    <definedName name="Rwvu.summary." localSheetId="0" hidden="1">#REF!</definedName>
    <definedName name="Rwvu.summary." hidden="1">#REF!</definedName>
    <definedName name="rzsgf">#REF!</definedName>
    <definedName name="S" localSheetId="0">#REF!</definedName>
    <definedName name="S">#REF!</definedName>
    <definedName name="S.A_ASS" localSheetId="0">#REF!</definedName>
    <definedName name="S.A_ASS">#REF!</definedName>
    <definedName name="S_1ki_EF">#REF!</definedName>
    <definedName name="S_1ki_GF">#REF!</definedName>
    <definedName name="S_COST" localSheetId="0">#REF!</definedName>
    <definedName name="S_COST">#REF!</definedName>
    <definedName name="s_curve">#REF!</definedName>
    <definedName name="S_E_EF">#REF!</definedName>
    <definedName name="S_E_GF">#REF!</definedName>
    <definedName name="S_Pki_GF">#REF!</definedName>
    <definedName name="S_VK_EF">#REF!</definedName>
    <definedName name="S_Vk_GF">#REF!</definedName>
    <definedName name="S_Vki_EF">#REF!</definedName>
    <definedName name="S_Vki_GF">#REF!</definedName>
    <definedName name="Sa">#REF!</definedName>
    <definedName name="SABS1200A">#REF!</definedName>
    <definedName name="SABS1200AA">#REF!</definedName>
    <definedName name="SABS1200AD">#REF!</definedName>
    <definedName name="SABS1200AH">#REF!</definedName>
    <definedName name="SABS1200C">#REF!</definedName>
    <definedName name="SABS1200D">#REF!</definedName>
    <definedName name="SABS1200DA">#REF!</definedName>
    <definedName name="SABS1200DB">#REF!</definedName>
    <definedName name="SABS1200DE">#REF!</definedName>
    <definedName name="SABS1200DK">#REF!</definedName>
    <definedName name="SABS1200DM">#REF!</definedName>
    <definedName name="SABS1200DN">#REF!</definedName>
    <definedName name="SABS1200F">#REF!</definedName>
    <definedName name="SABS1200G">#REF!</definedName>
    <definedName name="SABS1200GA">#REF!</definedName>
    <definedName name="SABS1200GB">#REF!</definedName>
    <definedName name="SABS1200GE">#REF!</definedName>
    <definedName name="SABS1200GF">#REF!</definedName>
    <definedName name="SABS1200H">#REF!</definedName>
    <definedName name="SABS1200HA">#REF!</definedName>
    <definedName name="SABS1200HB">#REF!</definedName>
    <definedName name="SABS1200HC">#REF!</definedName>
    <definedName name="SABS1200HE">#REF!</definedName>
    <definedName name="SABS1200L">#REF!</definedName>
    <definedName name="SABS1200LB">#REF!</definedName>
    <definedName name="SABS1200LC">#REF!</definedName>
    <definedName name="SABS1200LD">#REF!</definedName>
    <definedName name="SABS1200LE">#REF!</definedName>
    <definedName name="SABS1200LF">#REF!</definedName>
    <definedName name="SABS1200LG">#REF!</definedName>
    <definedName name="SABS1200ME">#REF!</definedName>
    <definedName name="SABS1200MF">#REF!</definedName>
    <definedName name="SABS1200MFL">#REF!</definedName>
    <definedName name="SABS1200MG">#REF!</definedName>
    <definedName name="SABS1200MH">#REF!</definedName>
    <definedName name="SABS1200MJ">#REF!</definedName>
    <definedName name="SABS1200MK">#REF!</definedName>
    <definedName name="SABS1200MM">#REF!</definedName>
    <definedName name="SABS1200NB">#REF!</definedName>
    <definedName name="sadasjkhkasjhd">[5]Sheet1!#REF!</definedName>
    <definedName name="safdffd" hidden="1">{#N/A,#N/A,FALSE,"I-1";#N/A,#N/A,FALSE,"I-2";#N/A,#N/A,FALSE,"C-1M";#N/A,#N/A,FALSE,"C-2M";#N/A,#N/A,FALSE,"C-3M";#N/A,#N/A,FALSE,"C-4E";#N/A,#N/A,FALSE,"C-5E";#N/A,#N/A,FALSE,"C-6E";#N/A,#N/A,FALSE,"T-1";#N/A,#N/A,FALSE,"C-7";#N/A,#N/A,FALSE,"C-8";#N/A,#N/A,FALSE,"T-2";#N/A,#N/A,FALSE,"C-9A";#N/A,#N/A,FALSE,"C-9B";#N/A,#N/A,FALSE,"T-3";#N/A,#N/A,FALSE,"T-4";#N/A,#N/A,FALSE,"C-10A";#N/A,#N/A,FALSE,"C-10B";#N/A,#N/A,FALSE,"T-5";#N/A,#N/A,FALSE,"C-11";#N/A,#N/A,FALSE,"T-6";#N/A,#N/A,FALSE,"C-12";#N/A,#N/A,FALSE,"T-7";#N/A,#N/A,FALSE,"T-8";#N/A,#N/A,FALSE,"T-9";#N/A,#N/A,FALSE,"T-10";#N/A,#N/A,FALSE,"T-11";#N/A,#N/A,FALSE,"C-13";#N/A,#N/A,FALSE,"T-12"}</definedName>
    <definedName name="SalePrice">#REF!</definedName>
    <definedName name="SAPBEXdnldView" hidden="1">"4ET7KACPR1MMGKFT1TE2KQEKY"</definedName>
    <definedName name="SAPBEXsysID" hidden="1">"BWP"</definedName>
    <definedName name="SC">"PVC SINGLE CORE"</definedName>
    <definedName name="SCALE2">#REF!</definedName>
    <definedName name="SCat">#REF!</definedName>
    <definedName name="scf">#REF!</definedName>
    <definedName name="SCH01A">#REF!</definedName>
    <definedName name="SCH01A1">#REF!</definedName>
    <definedName name="SCH01A2">#REF!</definedName>
    <definedName name="SCH01A3">#REF!</definedName>
    <definedName name="SCH01B">#REF!</definedName>
    <definedName name="SCH01B1">#REF!</definedName>
    <definedName name="SCH01B2">#REF!</definedName>
    <definedName name="SCH01B3">#REF!</definedName>
    <definedName name="SCH02A">#REF!</definedName>
    <definedName name="SCH02B">#REF!</definedName>
    <definedName name="SCH02C">#REF!</definedName>
    <definedName name="SCH02D">#REF!</definedName>
    <definedName name="SCH02E">#REF!</definedName>
    <definedName name="SCH02F">#REF!</definedName>
    <definedName name="SCH02G">#REF!</definedName>
    <definedName name="SCH02H">#REF!</definedName>
    <definedName name="SCH02I">#REF!</definedName>
    <definedName name="SCH02J">#REF!</definedName>
    <definedName name="SCH02K">#REF!</definedName>
    <definedName name="SCH02L">#REF!</definedName>
    <definedName name="SCH02M">#REF!</definedName>
    <definedName name="SCH03C">#REF!</definedName>
    <definedName name="SCH03D">#REF!</definedName>
    <definedName name="SCH03E">#REF!</definedName>
    <definedName name="SCH03F">#REF!</definedName>
    <definedName name="SCH03G">#REF!</definedName>
    <definedName name="SCH03H">#REF!</definedName>
    <definedName name="SCH03I">#REF!</definedName>
    <definedName name="SCH03J">#REF!</definedName>
    <definedName name="SCH03K">#REF!</definedName>
    <definedName name="SCH03L">#REF!</definedName>
    <definedName name="SCH03M">#REF!</definedName>
    <definedName name="SCH03N">#REF!</definedName>
    <definedName name="SCH03O">#REF!</definedName>
    <definedName name="SCH03P">#REF!</definedName>
    <definedName name="SCH03Q">#REF!</definedName>
    <definedName name="SCH03R">#REF!</definedName>
    <definedName name="SCH03S">#REF!</definedName>
    <definedName name="SCH03T">#REF!</definedName>
    <definedName name="SCH03U">#REF!</definedName>
    <definedName name="SCH03V">#REF!</definedName>
    <definedName name="SCH03W">#REF!</definedName>
    <definedName name="SCH03X">#REF!</definedName>
    <definedName name="SCH03Y">#REF!</definedName>
    <definedName name="SCH03Z">#REF!</definedName>
    <definedName name="SCH03ZA">#REF!</definedName>
    <definedName name="SCH03ZB">#REF!</definedName>
    <definedName name="SCH04A">#REF!</definedName>
    <definedName name="SCH06A">#REF!</definedName>
    <definedName name="SCH06B">#REF!</definedName>
    <definedName name="SCH06D">#REF!</definedName>
    <definedName name="SCH06E">#REF!</definedName>
    <definedName name="SCH07A">#REF!</definedName>
    <definedName name="SCH07C">#REF!</definedName>
    <definedName name="SCH07D">#REF!</definedName>
    <definedName name="SCH07E">#REF!</definedName>
    <definedName name="SCH07F">#REF!</definedName>
    <definedName name="SCH07G">#REF!</definedName>
    <definedName name="scha">#REF!</definedName>
    <definedName name="SCHED1">#REF!</definedName>
    <definedName name="SCHED2">#REF!</definedName>
    <definedName name="SCHEDULE_H">#REF!</definedName>
    <definedName name="scheduleH">#REF!</definedName>
    <definedName name="SCOPE_OF_SUPPLY___RESPONSIBILITIES" localSheetId="0">#REF!</definedName>
    <definedName name="SCOPE_OF_SUPPLY___RESPONSIBILITIES">#REF!</definedName>
    <definedName name="SCREEN_402_SC01">#REF!</definedName>
    <definedName name="ScSupRes" localSheetId="0">#REF!</definedName>
    <definedName name="ScSupRes">#REF!</definedName>
    <definedName name="SD_Current_Earlypay">#REF!</definedName>
    <definedName name="SD_Current_Grant">#REF!</definedName>
    <definedName name="SD_Current_HR">#REF!</definedName>
    <definedName name="SD_Current_Invest">#REF!</definedName>
    <definedName name="SD_Current_Loan">#REF!</definedName>
    <definedName name="SDEFGHJRDE">[40]Cover!#REF!</definedName>
    <definedName name="SDEFGHNJRFTGYHUJI">#REF!</definedName>
    <definedName name="SDEWFREAGSRHEDTJRY">#REF!</definedName>
    <definedName name="sdfageshrj">#REF!</definedName>
    <definedName name="sdfg" hidden="1">{"Full annual",#N/A,FALSE,"Master"}</definedName>
    <definedName name="SDFGHBNJHG">[16]Assumptions!#REF!</definedName>
    <definedName name="SDFGHJK">'[11]Estimate Warehouse'!#REF!</definedName>
    <definedName name="SDFGHJKJHGF">#REF!</definedName>
    <definedName name="SDFGHJKJHYGT">#REF!</definedName>
    <definedName name="SDFGHJKJUYTRE" hidden="1">#REF!</definedName>
    <definedName name="SDFGHJKLIJUYTRE">#REF!</definedName>
    <definedName name="SDFGHJKLKJYH">#REF!</definedName>
    <definedName name="SDFGHJM">#REF!</definedName>
    <definedName name="SDFGHNJMKJNHGF">#REF!</definedName>
    <definedName name="SDFGHUJK">#REF!</definedName>
    <definedName name="SDFGHYJUIUYTR">[40]Cover!#REF!</definedName>
    <definedName name="sdfgtyhi">#REF!</definedName>
    <definedName name="sdjhndf">#REF!</definedName>
    <definedName name="SDScore">#REF!</definedName>
    <definedName name="SE">#REF!</definedName>
    <definedName name="Search_Database">[7]LV_CABLES!$A$28:$AB$184</definedName>
    <definedName name="SEC">#REF!</definedName>
    <definedName name="SECOND_CELL">#REF!</definedName>
    <definedName name="SED_Current_Grant">#REF!</definedName>
    <definedName name="SED_Current_HR">#REF!</definedName>
    <definedName name="SED_TargetPC">#REF!</definedName>
    <definedName name="SEDScore">#REF!</definedName>
    <definedName name="Seeeet" localSheetId="0">#REF!</definedName>
    <definedName name="Seeeet">#REF!</definedName>
    <definedName name="sek">#REF!</definedName>
    <definedName name="SEKTotal">#REF!</definedName>
    <definedName name="SEM">#REF!</definedName>
    <definedName name="sencount" hidden="1">1</definedName>
    <definedName name="Series">#REF!</definedName>
    <definedName name="SERVICES">OFFSET([17]SERVICES!$A$1,1,0,COUNTA([17]SERVICES!$A:$A)-1,COUNTA([17]SERVICES!$1:$1))</definedName>
    <definedName name="SERVICES_LIST">OFFSET([17]SERVICES!$A$1,1,1,COUNTA([17]SERVICES!$A:$A)-1,1)</definedName>
    <definedName name="SET_UC_BOX" localSheetId="0">#REF!</definedName>
    <definedName name="SET_UC_BOX">#REF!</definedName>
    <definedName name="setval1">#REF!</definedName>
    <definedName name="setvalue">#REF!</definedName>
    <definedName name="setvalue1">#REF!</definedName>
    <definedName name="SETWIDTHS">#REF!</definedName>
    <definedName name="Sf">#REF!</definedName>
    <definedName name="sfjkzghzut">#REF!</definedName>
    <definedName name="sfzhric">#REF!</definedName>
    <definedName name="sghxjfcittg">#REF!</definedName>
    <definedName name="ShadeGlass">#REF!</definedName>
    <definedName name="ShadeGlassMenu">#REF!</definedName>
    <definedName name="SHARQ">#REF!</definedName>
    <definedName name="SHE" localSheetId="0">[8]M!#REF!</definedName>
    <definedName name="SHE">[8]M!#REF!</definedName>
    <definedName name="_xlnm.Sheet_Title" localSheetId="0">'[24]AT COMPLETION'!#REF!</definedName>
    <definedName name="_xlnm.Sheet_Title">'[24]AT COMPLETION'!#REF!</definedName>
    <definedName name="sheet3">#REF!</definedName>
    <definedName name="Shipped">#REF!</definedName>
    <definedName name="shjh">#REF!</definedName>
    <definedName name="SHOW_PRINT_RANG">#REF!</definedName>
    <definedName name="SHZG">#REF!</definedName>
    <definedName name="SI_CWD_QTY">#REF!</definedName>
    <definedName name="SI_CWD_QTY_END">#REF!</definedName>
    <definedName name="SI_CWD_QTY_START">#REF!</definedName>
    <definedName name="SI_PWD_QTY">#REF!</definedName>
    <definedName name="SI_PWD_QTY_END">#REF!</definedName>
    <definedName name="SI_PWD_QTY_START">#REF!</definedName>
    <definedName name="SI_WDTD_QTY">#REF!</definedName>
    <definedName name="SI_WDTD_QTY_END">#REF!</definedName>
    <definedName name="SI_WDTD_QTY_START">#REF!</definedName>
    <definedName name="SIC">#REF!</definedName>
    <definedName name="SIE">#REF!</definedName>
    <definedName name="Siemens" localSheetId="0">#REF!</definedName>
    <definedName name="Siemens">#REF!</definedName>
    <definedName name="Sigma_BHZG">#REF!</definedName>
    <definedName name="Sigma_F">#REF!</definedName>
    <definedName name="Sigma_V">#REF!</definedName>
    <definedName name="Sigma_X">#REF!</definedName>
    <definedName name="Sigma_Y">#REF!</definedName>
    <definedName name="sigma0.2">#REF!</definedName>
    <definedName name="sigmab">#REF!</definedName>
    <definedName name="sigmah">#REF!</definedName>
    <definedName name="sigmat">#REF!</definedName>
    <definedName name="SIGNALS" localSheetId="0">#REF!</definedName>
    <definedName name="SIGNALS">#REF!</definedName>
    <definedName name="signals2" localSheetId="0">#REF!</definedName>
    <definedName name="signals2">#REF!</definedName>
    <definedName name="sjdbgjggxxsj">#REF!</definedName>
    <definedName name="Ska">#REF!</definedName>
    <definedName name="Skc">#REF!</definedName>
    <definedName name="SKF_ET_anzahl">#REF!</definedName>
    <definedName name="SKF_ET_g_12">#REF!</definedName>
    <definedName name="SKF_ET_g_14">#REF!</definedName>
    <definedName name="SKF_ET_g_15">#REF!</definedName>
    <definedName name="SKF_ET_g_17">#REF!</definedName>
    <definedName name="SKF_ET_g_18">#REF!</definedName>
    <definedName name="SKF_ET_g_20">#REF!</definedName>
    <definedName name="SKF_ET_g_21">#REF!</definedName>
    <definedName name="SKF_ET_gr_11">#REF!</definedName>
    <definedName name="SKF_ET_gr_12">#REF!</definedName>
    <definedName name="SKF_ET_gr_14">#REF!</definedName>
    <definedName name="SKF_ET_gr_15">#REF!</definedName>
    <definedName name="SKF_ET_gr_17">#REF!</definedName>
    <definedName name="SKF_ET_gr_18">#REF!</definedName>
    <definedName name="SKF_ET_gr_20">#REF!</definedName>
    <definedName name="SKF_ET_gr_21">#REF!</definedName>
    <definedName name="SKF_ET_mgk1">#REF!</definedName>
    <definedName name="SKF_ET_mgk2">#REF!</definedName>
    <definedName name="SKF_g_11">#REF!</definedName>
    <definedName name="SKF_g_12">#REF!</definedName>
    <definedName name="SKF_g_12_1">#REF!</definedName>
    <definedName name="SKF_g_13">#REF!</definedName>
    <definedName name="SKF_g_14">#REF!</definedName>
    <definedName name="SKF_g_14_1">#REF!</definedName>
    <definedName name="SKF_g_15">#REF!</definedName>
    <definedName name="SKF_g_16">#REF!</definedName>
    <definedName name="SKF_g_17">#REF!</definedName>
    <definedName name="SKF_g_18">#REF!</definedName>
    <definedName name="SKF_g_19">#REF!</definedName>
    <definedName name="SKF_g_20">#REF!</definedName>
    <definedName name="SKF_g_21">#REF!</definedName>
    <definedName name="SKF_g_22">#REF!</definedName>
    <definedName name="SKF_g_23">#REF!</definedName>
    <definedName name="SKF_g_24">#REF!</definedName>
    <definedName name="SKF_g_25">#REF!</definedName>
    <definedName name="SKF_g_26">#REF!</definedName>
    <definedName name="SKF_g_27">#REF!</definedName>
    <definedName name="SKF_g_28">#REF!</definedName>
    <definedName name="SKF_g_29">#REF!</definedName>
    <definedName name="SKF_g_30">#REF!</definedName>
    <definedName name="SKF_g_31">#REF!</definedName>
    <definedName name="SKF_g_32">#REF!</definedName>
    <definedName name="SKF_g_49">#REF!</definedName>
    <definedName name="SKF_g_50">#REF!</definedName>
    <definedName name="SKF_gr_11">#REF!</definedName>
    <definedName name="SKF_gr_12">#REF!</definedName>
    <definedName name="SKF_gr_12_1">#REF!</definedName>
    <definedName name="SKF_gr_13">#REF!</definedName>
    <definedName name="SKF_gr_14">#REF!</definedName>
    <definedName name="SKF_gr_14_1">#REF!</definedName>
    <definedName name="SKF_gr_15">#REF!</definedName>
    <definedName name="SKF_gr_16">#REF!</definedName>
    <definedName name="SKF_gr_17">#REF!</definedName>
    <definedName name="SKF_gr_18">#REF!</definedName>
    <definedName name="SKF_gr_19">#REF!</definedName>
    <definedName name="SKF_gr_20">#REF!</definedName>
    <definedName name="SKF_gr_21">#REF!</definedName>
    <definedName name="SKF_gr_22">#REF!</definedName>
    <definedName name="SKF_gr_23">#REF!</definedName>
    <definedName name="SKF_gr_24">#REF!</definedName>
    <definedName name="SKF_gr_25">#REF!</definedName>
    <definedName name="SKF_gr_26">#REF!</definedName>
    <definedName name="SKF_gr_27">#REF!</definedName>
    <definedName name="SKF_gr_28">#REF!</definedName>
    <definedName name="SKF_gr_29">#REF!</definedName>
    <definedName name="SKF_gr_30">#REF!</definedName>
    <definedName name="SKF_gr_31">#REF!</definedName>
    <definedName name="SKF_gr_32">#REF!</definedName>
    <definedName name="SKF_gr_49">#REF!</definedName>
    <definedName name="SKF_gr_50">#REF!</definedName>
    <definedName name="SKFAchsabst">#REF!</definedName>
    <definedName name="SKFAnzahl">#REF!</definedName>
    <definedName name="SKFTyp">#REF!</definedName>
    <definedName name="SKI">#REF!</definedName>
    <definedName name="SL">#REF!</definedName>
    <definedName name="Sleeper" localSheetId="0">#REF!</definedName>
    <definedName name="Sleeper">#REF!</definedName>
    <definedName name="SLM">#REF!</definedName>
    <definedName name="sm">[2]LD!#REF!</definedName>
    <definedName name="Smc">#REF!</definedName>
    <definedName name="Smna">#REF!</definedName>
    <definedName name="sn">#REF!</definedName>
    <definedName name="Sna">#REF!</definedName>
    <definedName name="Snc">#REF!</definedName>
    <definedName name="SOCIO_STATUS">[14]Validation!$B$2955:$B$2956</definedName>
    <definedName name="SolarFactors">#REF!</definedName>
    <definedName name="solver_adj" localSheetId="0" hidden="1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localSheetId="0" hidden="1">#REF!</definedName>
    <definedName name="sort" hidden="1">#REF!</definedName>
    <definedName name="Sort_Data" localSheetId="0">#REF!</definedName>
    <definedName name="Sort_Data">#REF!</definedName>
    <definedName name="SORT1" localSheetId="0">#REF!</definedName>
    <definedName name="SORT1">#REF!</definedName>
    <definedName name="SORT2" localSheetId="0">#REF!</definedName>
    <definedName name="SORT2">#REF!</definedName>
    <definedName name="SORT3" localSheetId="0">#REF!</definedName>
    <definedName name="SORT3">#REF!</definedName>
    <definedName name="Sortall" localSheetId="0">#REF!</definedName>
    <definedName name="Sortall">#REF!</definedName>
    <definedName name="Source3">'[24]AT COMPLETION'!#REF!</definedName>
    <definedName name="Source4">'[24]AT COMPLETION'!#REF!</definedName>
    <definedName name="sp">#REF!</definedName>
    <definedName name="spcon">#REF!</definedName>
    <definedName name="Special_Items">#REF!</definedName>
    <definedName name="Special_Items2">#REF!</definedName>
    <definedName name="spk">#REF!</definedName>
    <definedName name="Splicing">#REF!</definedName>
    <definedName name="Sprache">#REF!</definedName>
    <definedName name="SPREAD" localSheetId="0">#REF!</definedName>
    <definedName name="SPREAD">#REF!</definedName>
    <definedName name="SPrice">#REF!</definedName>
    <definedName name="sql_statement" hidden="1">"select distinct acct_cat,sum(cyr),sum(lyr),sum(cbd),mult_x000D_
from r1_datasum_x000D_
group by acct_cat_x000D_
_x000D_
"</definedName>
    <definedName name="SQWDAEFSRGDTH">#REF!</definedName>
    <definedName name="SR" localSheetId="0">#REF!</definedName>
    <definedName name="SR">#REF!</definedName>
    <definedName name="SS">#REF!</definedName>
    <definedName name="ssjnbnckzmvk">#REF!</definedName>
    <definedName name="SSS" localSheetId="0">[8]S!#REF!</definedName>
    <definedName name="SSS">[8]S!#REF!</definedName>
    <definedName name="SSX">#REF!</definedName>
    <definedName name="st">#REF!</definedName>
    <definedName name="Stair_Platforms">#REF!</definedName>
    <definedName name="Stairs">#REF!</definedName>
    <definedName name="stampDcos">#REF!</definedName>
    <definedName name="stampDore">#REF!</definedName>
    <definedName name="stampRcos">#REF!</definedName>
    <definedName name="stampRore">#REF!</definedName>
    <definedName name="State" localSheetId="0">#REF!</definedName>
    <definedName name="State">#REF!</definedName>
    <definedName name="Status_msg">'[15]Status Messages'!$C$3:$C$327</definedName>
    <definedName name="STAY" localSheetId="0">#REF!</definedName>
    <definedName name="STAY">#REF!</definedName>
    <definedName name="Std_Bank___Gold">#REF!</definedName>
    <definedName name="SteelPrice">#REF!</definedName>
    <definedName name="SteelPrice1">#REF!</definedName>
    <definedName name="SteelPrice2">#REF!</definedName>
    <definedName name="SteelPrice3">#REF!</definedName>
    <definedName name="SteelPrice4">#REF!</definedName>
    <definedName name="stress">#REF!</definedName>
    <definedName name="stryuk">#REF!</definedName>
    <definedName name="strz">#REF!</definedName>
    <definedName name="Stub" hidden="1">#REF!</definedName>
    <definedName name="Stub_Header1" hidden="1">#REF!</definedName>
    <definedName name="Stub_Header2" hidden="1">#REF!</definedName>
    <definedName name="Stub_Header3" hidden="1">#REF!</definedName>
    <definedName name="stubb" hidden="1">#REF!</definedName>
    <definedName name="stydnuny">#REF!</definedName>
    <definedName name="sub_seg">#REF!</definedName>
    <definedName name="Subaccount">#REF!</definedName>
    <definedName name="SUBS">#N/A</definedName>
    <definedName name="SUBTITLE_DIALOG">#REF!</definedName>
    <definedName name="SUBTITLE_PICKED">#REF!</definedName>
    <definedName name="SUBTOTALS">#N/A</definedName>
    <definedName name="SUM">[45]Computer!$C$1:$F$54</definedName>
    <definedName name="Sum_This">[7]LV_CABLES!$AB$28</definedName>
    <definedName name="SumData">#REF!</definedName>
    <definedName name="SumFixEnd" localSheetId="0">#REF!</definedName>
    <definedName name="SumFixEnd">#REF!</definedName>
    <definedName name="SUMMARY" localSheetId="0">#REF!</definedName>
    <definedName name="SUMMARY">#REF!</definedName>
    <definedName name="SUP">#REF!</definedName>
    <definedName name="Support_Structure">#REF!</definedName>
    <definedName name="Suspension">#REF!</definedName>
    <definedName name="SV">#REF!</definedName>
    <definedName name="SW">#REF!</definedName>
    <definedName name="SWD2CON">#REF!</definedName>
    <definedName name="swdaefsdgr">#REF!</definedName>
    <definedName name="SWDAEFSGRTHF">#REF!</definedName>
    <definedName name="SWDEFGBHNJK" hidden="1">#REF!</definedName>
    <definedName name="SWDEFRGTH">#REF!</definedName>
    <definedName name="SWDERFTGHJH">#REF!</definedName>
    <definedName name="SWDERFTGYHJUHYTR" hidden="1">[34]INDEX!#REF!</definedName>
    <definedName name="SWEDFRGTHJK">#REF!</definedName>
    <definedName name="SWEDRFGTHJKJHG" hidden="1">'[12]FEAS(INPUT)'!#REF!</definedName>
    <definedName name="SWEDRFTGHYUJK">#REF!</definedName>
    <definedName name="Swvu.all." localSheetId="0" hidden="1">#REF!</definedName>
    <definedName name="Swvu.all." hidden="1">#REF!</definedName>
    <definedName name="Swvu.prices." localSheetId="0" hidden="1">#REF!</definedName>
    <definedName name="Swvu.prices." hidden="1">#REF!</definedName>
    <definedName name="Swvu.summary." localSheetId="0" hidden="1">#REF!</definedName>
    <definedName name="Swvu.summary." hidden="1">#REF!</definedName>
    <definedName name="SXDFGHJK">#REF!</definedName>
    <definedName name="SXDFGTYHUJIK">#REF!</definedName>
    <definedName name="SXXX">'[8]10'!$F$71:$F$122</definedName>
    <definedName name="sys_elem" localSheetId="0">#REF!</definedName>
    <definedName name="sys_elem">#REF!</definedName>
    <definedName name="system">#REF!</definedName>
    <definedName name="sz">#REF!</definedName>
    <definedName name="T">"TON"</definedName>
    <definedName name="T_ki_EF">#REF!</definedName>
    <definedName name="T_ki_GF">#REF!</definedName>
    <definedName name="t_PL">#REF!</definedName>
    <definedName name="t0">#REF!</definedName>
    <definedName name="Ta">#REF!</definedName>
    <definedName name="Table">#REF!</definedName>
    <definedName name="TABLEFEE" localSheetId="0">#REF!</definedName>
    <definedName name="TABLEFEE">#REF!</definedName>
    <definedName name="TAD_Anz">#REF!</definedName>
    <definedName name="TAD_Criteria">#REF!</definedName>
    <definedName name="TAD_e">#REF!</definedName>
    <definedName name="TAD_g_100">#REF!</definedName>
    <definedName name="TAD_g_30">#REF!</definedName>
    <definedName name="TAD_g_31">#REF!</definedName>
    <definedName name="TAD_g_32">#REF!</definedName>
    <definedName name="TAD_g_33">#REF!</definedName>
    <definedName name="TAD_g_34">#REF!</definedName>
    <definedName name="TAD_g_35">#REF!</definedName>
    <definedName name="TAD_g_61">#REF!</definedName>
    <definedName name="TAD_g_62">#REF!</definedName>
    <definedName name="TAD_g_63">#REF!</definedName>
    <definedName name="TAD_g_64">#REF!</definedName>
    <definedName name="TAD_g_65">#REF!</definedName>
    <definedName name="TAD_g_66">#REF!</definedName>
    <definedName name="TAD_g_67">#REF!</definedName>
    <definedName name="TAD_g_68">#REF!</definedName>
    <definedName name="TAD_g_69">#REF!</definedName>
    <definedName name="TAD_gr_100">#REF!</definedName>
    <definedName name="TAD_gr_30">#REF!</definedName>
    <definedName name="TAD_gr_31">#REF!</definedName>
    <definedName name="TAD_gr_32">#REF!</definedName>
    <definedName name="TAD_gr_33">#REF!</definedName>
    <definedName name="TAD_gr_34">#REF!</definedName>
    <definedName name="TAD_gr_35">#REF!</definedName>
    <definedName name="TAD_gr_61">#REF!</definedName>
    <definedName name="TAD_gr_62">#REF!</definedName>
    <definedName name="TAD_gr_63">#REF!</definedName>
    <definedName name="TAD_gr_64">#REF!</definedName>
    <definedName name="TAD_gr_65">#REF!</definedName>
    <definedName name="TAD_gr_66">#REF!</definedName>
    <definedName name="TAD_gr_67">#REF!</definedName>
    <definedName name="TAD_gr_68">#REF!</definedName>
    <definedName name="TAD_gr_69">#REF!</definedName>
    <definedName name="TAD_Hz">#REF!</definedName>
    <definedName name="TAD_liefer">#REF!</definedName>
    <definedName name="TAD_mgk1">#REF!</definedName>
    <definedName name="TAD_mgk2">#REF!</definedName>
    <definedName name="TAD_strz">#REF!</definedName>
    <definedName name="TAD_tad">#REF!</definedName>
    <definedName name="TAD_Tadl">#REF!</definedName>
    <definedName name="Tagegeld1">#REF!</definedName>
    <definedName name="TaskLookup">#REF!</definedName>
    <definedName name="TaskNumber">#REF!</definedName>
    <definedName name="Tau_XY">#REF!</definedName>
    <definedName name="TAX">#REF!</definedName>
    <definedName name="Taxpb" hidden="1">#REF!</definedName>
    <definedName name="TaxTV">10%</definedName>
    <definedName name="TaxXL">5%</definedName>
    <definedName name="Tbh">#REF!</definedName>
    <definedName name="Tbv">#REF!</definedName>
    <definedName name="tc">#REF!</definedName>
    <definedName name="Tcap">#REF!</definedName>
    <definedName name="te">#REF!</definedName>
    <definedName name="TECHINT_S.P.A">#REF!</definedName>
    <definedName name="techn">#REF!</definedName>
    <definedName name="TElectLabor">#REF!</definedName>
    <definedName name="temp">#REF!</definedName>
    <definedName name="Temprange">#REF!</definedName>
    <definedName name="TEN">#REF!</definedName>
    <definedName name="Tender">#REF!</definedName>
    <definedName name="TENDER_AANHEF" localSheetId="0">#REF!</definedName>
    <definedName name="TENDER_AANHEF">#REF!</definedName>
    <definedName name="TENSION">#REF!</definedName>
    <definedName name="tenst">#REF!</definedName>
    <definedName name="test" hidden="1">{#N/A,#N/A,FALSE,"WAGE FORM - UNION";#N/A,#N/A,FALSE,"EST. WAGE RATES - UNION";#N/A,#N/A,FALSE,"WAGE RATE DETAILS - UNION"}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F">#REF!</definedName>
    <definedName name="tg">#REF!</definedName>
    <definedName name="TGESHYRZDTJXKFYTULG">#REF!</definedName>
    <definedName name="Tgh">#REF!</definedName>
    <definedName name="TGRYHTUJRK">#REF!</definedName>
    <definedName name="Tgv">#REF!</definedName>
    <definedName name="TGWYHTEJYRKUIKJGH">#REF!</definedName>
    <definedName name="Thermal_Insulation">#REF!</definedName>
    <definedName name="thf">#REF!</definedName>
    <definedName name="THIRD_CELL">#REF!</definedName>
    <definedName name="ti">#REF!</definedName>
    <definedName name="TITLE_A1">#REF!</definedName>
    <definedName name="TITLE_A10">#REF!</definedName>
    <definedName name="TITLE_A2">#REF!</definedName>
    <definedName name="TITLE_A3">#REF!</definedName>
    <definedName name="TITLE_A4">#REF!</definedName>
    <definedName name="TITLE_A5">#REF!</definedName>
    <definedName name="TITLE_A6">#REF!</definedName>
    <definedName name="TITLE_A7">#REF!</definedName>
    <definedName name="TITLE_A8">#REF!</definedName>
    <definedName name="TITLE_A9">#REF!</definedName>
    <definedName name="TITLE_DIALOGUE">#REF!</definedName>
    <definedName name="TITLE_PICKED">#REF!</definedName>
    <definedName name="Title1" localSheetId="0">#REF!</definedName>
    <definedName name="Title1">#REF!</definedName>
    <definedName name="Title2" localSheetId="0">#REF!</definedName>
    <definedName name="Title2">#REF!</definedName>
    <definedName name="Titlepb" hidden="1">#REF!</definedName>
    <definedName name="TITLSABS1200A">#REF!</definedName>
    <definedName name="TITLSABS1200AA">#REF!</definedName>
    <definedName name="TITLSABS1200AB">#REF!</definedName>
    <definedName name="TITLSABS1200AD">#REF!</definedName>
    <definedName name="TITLSABS1200AH">#REF!</definedName>
    <definedName name="TITLSABS1200C">#REF!</definedName>
    <definedName name="TITLSABS1200D">#REF!</definedName>
    <definedName name="TITLSABS1200DA">#REF!</definedName>
    <definedName name="TITLSABS1200DB">#REF!</definedName>
    <definedName name="TITLSABS1200DE">#REF!</definedName>
    <definedName name="TITLSABS1200DK">#REF!</definedName>
    <definedName name="TITLSABS1200DM">#REF!</definedName>
    <definedName name="TITLSABS1200DN">#REF!</definedName>
    <definedName name="TITLSABS1200F">#REF!</definedName>
    <definedName name="TITLSABS1200G">#REF!</definedName>
    <definedName name="TITLSABS1200GA">#REF!</definedName>
    <definedName name="TITLSABS1200GB">#REF!</definedName>
    <definedName name="TITLSABS1200GE">#REF!</definedName>
    <definedName name="TITLSABS1200GF">#REF!</definedName>
    <definedName name="TITLSABS1200H">#REF!</definedName>
    <definedName name="TITLSABS1200HA">#REF!</definedName>
    <definedName name="TITLSABS1200HB">#REF!</definedName>
    <definedName name="TITLSABS1200HC">#REF!</definedName>
    <definedName name="TITLSABS1200HE">#REF!</definedName>
    <definedName name="TITLSABS1200L">#REF!</definedName>
    <definedName name="TITLSABS1200LB">#REF!</definedName>
    <definedName name="TITLSABS1200LC">#REF!</definedName>
    <definedName name="TITLSABS1200LD">#REF!</definedName>
    <definedName name="TITLSABS1200LE">#REF!</definedName>
    <definedName name="TITLSABS1200LF">#REF!</definedName>
    <definedName name="TITLSABS1200LG">#REF!</definedName>
    <definedName name="TITLSABS1200M">#REF!</definedName>
    <definedName name="TITLSABS1200ME">#REF!</definedName>
    <definedName name="TITLSABS1200MF">#REF!</definedName>
    <definedName name="TITLSABS1200MFL">#REF!</definedName>
    <definedName name="TITLSABS1200MG">#REF!</definedName>
    <definedName name="TITLSABS1200MH">#REF!</definedName>
    <definedName name="TITLSABS1200MJ">#REF!</definedName>
    <definedName name="TITLSABS1200MK">#REF!</definedName>
    <definedName name="TITLSABS1200MM">#REF!</definedName>
    <definedName name="TITLSABS1200N">#REF!</definedName>
    <definedName name="titoloDcos">#REF!</definedName>
    <definedName name="titoloDore">#REF!</definedName>
    <definedName name="tjybhjgfbdxg">#REF!</definedName>
    <definedName name="TL_EP_51">#REF!</definedName>
    <definedName name="TL_EP_51_1">#REF!</definedName>
    <definedName name="TL_ET_Datenbank">#REF!</definedName>
    <definedName name="TL_ET_g_21">#REF!</definedName>
    <definedName name="TL_ET_g_22">#REF!</definedName>
    <definedName name="TL_ET_g_24">#REF!</definedName>
    <definedName name="TL_ET_g_32">#REF!</definedName>
    <definedName name="TL_ET_g_33">#REF!</definedName>
    <definedName name="TL_ET_g_34">#REF!</definedName>
    <definedName name="TL_ET_gr_21">#REF!</definedName>
    <definedName name="TL_ET_gr_22">#REF!</definedName>
    <definedName name="TL_ET_gr_24">#REF!</definedName>
    <definedName name="TL_ET_gr_32">#REF!</definedName>
    <definedName name="TL_ET_gr_33">#REF!</definedName>
    <definedName name="TL_ET_gr_34">#REF!</definedName>
    <definedName name="TL_ET_mgk1">#REF!</definedName>
    <definedName name="TL_ET_mgk2">#REF!</definedName>
    <definedName name="TL_ET_Suchkriterien">#REF!</definedName>
    <definedName name="TL_g_21">#REF!</definedName>
    <definedName name="TL_g_30">#REF!</definedName>
    <definedName name="TL_g_34">#REF!</definedName>
    <definedName name="TL_g_37">#REF!</definedName>
    <definedName name="TL_g_40">#REF!</definedName>
    <definedName name="TL_g_41">#REF!</definedName>
    <definedName name="TL_g_43">#REF!</definedName>
    <definedName name="TL_g_49">#REF!</definedName>
    <definedName name="TL_g_50">#REF!</definedName>
    <definedName name="TL_gr_21">#REF!</definedName>
    <definedName name="TL_gr_30">#REF!</definedName>
    <definedName name="TL_gr_34">#REF!</definedName>
    <definedName name="TL_gr_37">#REF!</definedName>
    <definedName name="TL_gr_40">#REF!</definedName>
    <definedName name="TL_gr_41">#REF!</definedName>
    <definedName name="TL_gr_43">#REF!</definedName>
    <definedName name="TL_gr_49">#REF!</definedName>
    <definedName name="TL_gr_50">#REF!</definedName>
    <definedName name="TL_gr_50_1">#REF!</definedName>
    <definedName name="TL_gr_51">#REF!</definedName>
    <definedName name="TL_gr_51_1">#REF!</definedName>
    <definedName name="TL_Hz">#REF!</definedName>
    <definedName name="TLabor">#REF!</definedName>
    <definedName name="tld">#REF!</definedName>
    <definedName name="TLR">#REF!</definedName>
    <definedName name="tm">#REF!</definedName>
    <definedName name="TMechLabor">#REF!</definedName>
    <definedName name="toets">#REF!</definedName>
    <definedName name="toets2">#REF!</definedName>
    <definedName name="toets2land">#REF!</definedName>
    <definedName name="TOOLS" localSheetId="0">#REF!</definedName>
    <definedName name="TOOLS">#REF!</definedName>
    <definedName name="Tosc">#REF!</definedName>
    <definedName name="TOTAL">#REF!</definedName>
    <definedName name="TOTAL_PRODUCTIVE_HOURS_FOR_5_YEARS">#N/A</definedName>
    <definedName name="TotalDelivered">#REF!</definedName>
    <definedName name="TotalFinalPrice">#REF!</definedName>
    <definedName name="TOTALITEM">#REF!</definedName>
    <definedName name="Totalscore">#REF!</definedName>
    <definedName name="TPMLabor">#REF!</definedName>
    <definedName name="TProcLabor">#REF!</definedName>
    <definedName name="TQAQCLabor">#REF!</definedName>
    <definedName name="trac" localSheetId="0">#REF!</definedName>
    <definedName name="trac">#REF!</definedName>
    <definedName name="track" localSheetId="0">#REF!</definedName>
    <definedName name="track">#REF!</definedName>
    <definedName name="TRACKWRK" localSheetId="0">#REF!</definedName>
    <definedName name="TRACKWRK">#REF!</definedName>
    <definedName name="TRANSFER">#N/A</definedName>
    <definedName name="Transitions">#REF!</definedName>
    <definedName name="tratio">#REF!</definedName>
    <definedName name="Travel">#REF!</definedName>
    <definedName name="TravelTotal">#REF!</definedName>
    <definedName name="tres">#REF!</definedName>
    <definedName name="tro">#REF!</definedName>
    <definedName name="Troh">#REF!</definedName>
    <definedName name="Trov">#REF!</definedName>
    <definedName name="TRS">"HO7RN-F TRAILING"</definedName>
    <definedName name="tru">#REF!</definedName>
    <definedName name="Truh">#REF!</definedName>
    <definedName name="Truv">#REF!</definedName>
    <definedName name="tscc">#REF!</definedName>
    <definedName name="TSchedLabor">#REF!</definedName>
    <definedName name="TT">#REF!</definedName>
    <definedName name="TTT" hidden="1">#REF!</definedName>
    <definedName name="ttttt" localSheetId="0">#REF!</definedName>
    <definedName name="ttttt">#REF!</definedName>
    <definedName name="tttttt">#REF!</definedName>
    <definedName name="TUSES" hidden="1">#REF!</definedName>
    <definedName name="TWP">#REF!</definedName>
    <definedName name="TWYRE5UJR6KT">#REF!</definedName>
    <definedName name="Txdata" localSheetId="0">#REF!</definedName>
    <definedName name="Txdata">#REF!</definedName>
    <definedName name="Txdataall" localSheetId="0">#REF!</definedName>
    <definedName name="Txdataall">#REF!</definedName>
    <definedName name="TYDKOSTE" localSheetId="0">#REF!</definedName>
    <definedName name="TYDKOSTE">#REF!</definedName>
    <definedName name="typ">#REF!</definedName>
    <definedName name="typ_o">#REF!</definedName>
    <definedName name="Type" localSheetId="0">#REF!</definedName>
    <definedName name="Type">#REF!</definedName>
    <definedName name="tyu">'[11]Estimate Warehouse'!#REF!</definedName>
    <definedName name="Übernachtung1">#REF!</definedName>
    <definedName name="uhgcdertghjm">#REF!</definedName>
    <definedName name="UHziuszh">#REF!</definedName>
    <definedName name="uilf">#REF!</definedName>
    <definedName name="Unit" localSheetId="0">#REF!</definedName>
    <definedName name="Unit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IT_COUNTER">#REF!</definedName>
    <definedName name="UNIT_DWNROW_1">#REF!</definedName>
    <definedName name="UNIT_DWNROW_2">#REF!</definedName>
    <definedName name="UNIT_DWNROW_3">#REF!</definedName>
    <definedName name="UNIT_DWNROW_4">#REF!</definedName>
    <definedName name="Unit_meas">[15]Unit!$B$1:$B$144</definedName>
    <definedName name="UNIT_UPROW_1">#REF!</definedName>
    <definedName name="UNIT_UPROW_2">#REF!</definedName>
    <definedName name="UNIT_UPROW_3">#REF!</definedName>
    <definedName name="UNIT_UPROW_4">#REF!</definedName>
    <definedName name="Unit1_List">#REF!</definedName>
    <definedName name="Unit2_List">#REF!</definedName>
    <definedName name="UNITS_MAC">#REF!</definedName>
    <definedName name="unprot4" localSheetId="0">BOQ!unprot4</definedName>
    <definedName name="unprot4">[0]!unprot4</definedName>
    <definedName name="UPDATE" localSheetId="0">#REF!</definedName>
    <definedName name="UPDATE">#REF!</definedName>
    <definedName name="update2" localSheetId="0">BOQ!update2</definedName>
    <definedName name="update2">[0]!update2</definedName>
    <definedName name="US">#REF!</definedName>
    <definedName name="USD">#REF!</definedName>
    <definedName name="USD_Rate">#REF!</definedName>
    <definedName name="USDollar" hidden="1">#REF!</definedName>
    <definedName name="USTA" localSheetId="0">#REF!</definedName>
    <definedName name="USTA">#REF!</definedName>
    <definedName name="uuu" localSheetId="0">#REF!</definedName>
    <definedName name="uuu">#REF!</definedName>
    <definedName name="uz">#REF!</definedName>
    <definedName name="uzgl">#REF!</definedName>
    <definedName name="v">#REF!</definedName>
    <definedName name="v1v">#REF!</definedName>
    <definedName name="v2v">#REF!</definedName>
    <definedName name="v3v">#REF!</definedName>
    <definedName name="v4v">#REF!</definedName>
    <definedName name="valve1">#REF!</definedName>
    <definedName name="valve2">#REF!</definedName>
    <definedName name="valve4">#REF!</definedName>
    <definedName name="valve6">#REF!</definedName>
    <definedName name="VARIATIONS">#REF!</definedName>
    <definedName name="VB">#REF!</definedName>
    <definedName name="vcal">#REF!</definedName>
    <definedName name="vcs">#REF!</definedName>
    <definedName name="VD">#REF!</definedName>
    <definedName name="VE">[40]Cover!#REF!</definedName>
    <definedName name="Vee">#REF!</definedName>
    <definedName name="VEK_B">#REF!</definedName>
    <definedName name="VEK_B1">#REF!</definedName>
    <definedName name="VEK_L">#REF!</definedName>
    <definedName name="VEK_L1">#REF!</definedName>
    <definedName name="VEK_L2">#REF!</definedName>
    <definedName name="Venti">#REF!</definedName>
    <definedName name="Version">#REF!</definedName>
    <definedName name="VERT" localSheetId="0">#REF!</definedName>
    <definedName name="VERT">#REF!</definedName>
    <definedName name="vev">#REF!</definedName>
    <definedName name="vf">#REF!</definedName>
    <definedName name="vgbno">#REF!</definedName>
    <definedName name="vgyeds">#REF!</definedName>
    <definedName name="vhbf">#REF!</definedName>
    <definedName name="VI" localSheetId="0">#REF!</definedName>
    <definedName name="VI">#REF!</definedName>
    <definedName name="VL">#REF!</definedName>
    <definedName name="VOL">#REF!</definedName>
    <definedName name="VOLTAGE">#REF!</definedName>
    <definedName name="Vr">[2]LD!#REF!</definedName>
    <definedName name="VRAE1" localSheetId="0">#REF!</definedName>
    <definedName name="VRAE1">#REF!</definedName>
    <definedName name="VRAE2" localSheetId="0">#REF!</definedName>
    <definedName name="VRAE2">#REF!</definedName>
    <definedName name="Vs">[2]LD!#REF!</definedName>
    <definedName name="Vsigma">#REF!</definedName>
    <definedName name="Vsigma1">#REF!</definedName>
    <definedName name="Vz">#REF!</definedName>
    <definedName name="W">#REF!</definedName>
    <definedName name="WA">#REF!</definedName>
    <definedName name="WALL">#REF!,#REF!,#REF!,#REF!,#REF!,#REF!,#REF!</definedName>
    <definedName name="Wall_Orientation">#REF!</definedName>
    <definedName name="Wall_Weights">#REF!</definedName>
    <definedName name="WallFactors">#REF!</definedName>
    <definedName name="Wallweights">#REF!</definedName>
    <definedName name="Warranty">#REF!</definedName>
    <definedName name="WarrantyTotal">#REF!</definedName>
    <definedName name="warteyshrjdtk">#REF!</definedName>
    <definedName name="WATER_LIGHTS" localSheetId="0">#REF!</definedName>
    <definedName name="WATER_LIGHTS">#REF!</definedName>
    <definedName name="watgeshaesjrk">#REF!</definedName>
    <definedName name="WB">#REF!</definedName>
    <definedName name="WC">#REF!</definedName>
    <definedName name="WD">#REF!</definedName>
    <definedName name="WDEFGRTH">#REF!</definedName>
    <definedName name="WDFEGAHWRJTKR">#REF!</definedName>
    <definedName name="WDIST" localSheetId="0">#REF!</definedName>
    <definedName name="WDIST">#REF!</definedName>
    <definedName name="we" localSheetId="0">BOQ!we</definedName>
    <definedName name="we">[0]!we</definedName>
    <definedName name="wea" localSheetId="0">BOQ!wea</definedName>
    <definedName name="wea">[0]!wea</definedName>
    <definedName name="WEDFG">#REF!</definedName>
    <definedName name="WEDRFTGHYRJT">#REF!</definedName>
    <definedName name="WEFSRGDTHFY">#REF!</definedName>
    <definedName name="WEGFH">#REF!</definedName>
    <definedName name="Weight_Summary">#REF!</definedName>
    <definedName name="WEL">"PVC NITRILE WELDING"</definedName>
    <definedName name="WEQRGT">#REF!</definedName>
    <definedName name="WEQTFWGEYHRJ">#REF!</definedName>
    <definedName name="WERDTFGY">#REF!</definedName>
    <definedName name="werf">#REF!</definedName>
    <definedName name="werh" hidden="1">#REF!</definedName>
    <definedName name="WERTGHJ">#REF!</definedName>
    <definedName name="wertgyhejurikt">#REF!</definedName>
    <definedName name="WERWERFQTGWYHREJT">#REF!</definedName>
    <definedName name="WESDF">#REF!</definedName>
    <definedName name="WEWRDTHFRY">#REF!</definedName>
    <definedName name="WF">#REF!</definedName>
    <definedName name="Wgrtegn">#REF!</definedName>
    <definedName name="WH">#REF!</definedName>
    <definedName name="WLP">#REF!</definedName>
    <definedName name="WM">#REF!</definedName>
    <definedName name="wp">#REF!</definedName>
    <definedName name="WQERGTHY">#REF!</definedName>
    <definedName name="WQFEAHWBSRNDETM">#REF!</definedName>
    <definedName name="WRAETSRR">#REF!</definedName>
    <definedName name="WRFTEGWHYREJTRKYT">#REF!</definedName>
    <definedName name="wrhetnyh">#REF!</definedName>
    <definedName name="wrhteyrmjttyh">#REF!</definedName>
    <definedName name="wrn.101." hidden="1">{"101",#N/A,FALSE,"101"}</definedName>
    <definedName name="wrn.5713phar." hidden="1">{#N/A,#N/A,FALSE,"SUM";#N/A,#N/A,FALSE,"M7A";#N/A,#N/A,FALSE,"S7A";#N/A,#N/A,FALSE,"M7B";#N/A,#N/A,FALSE,"S7B";#N/A,#N/A,FALSE,"M8A";#N/A,#N/A,FALSE,"S8A";#N/A,#N/A,FALSE,"M8B";#N/A,#N/A,FALSE,"S8B";#N/A,#N/A,FALSE,"M8C";#N/A,#N/A,FALSE,"S8C";#N/A,#N/A,FALSE,"MUTB";#N/A,#N/A,FALSE,"SUTB";#N/A,#N/A,FALSE,"M1A";#N/A,#N/A,FALSE,"S1A";#N/A,#N/A,FALSE,"M1B";#N/A,#N/A,FALSE,"S1B";#N/A,#N/A,FALSE,"MA08";#N/A,#N/A,FALSE,"SA08";#N/A,#N/A,FALSE,"MA04";#N/A,#N/A,FALSE,"SA04";#N/A,#N/A,FALSE,"MPFC";#N/A,#N/A,FALSE,"SPFC";#N/A,#N/A,FALSE,"MCB";#N/A,#N/A,FALSE,"SCB";#N/A,#N/A,FALSE,"MCPC";#N/A,#N/A,FALSE,"SCPC";#N/A,#N/A,FALSE,"MDTC";#N/A,#N/A,FALSE,"SDTC";#N/A,#N/A,FALSE,"MODC";#N/A,#N/A,FALSE,"SODC";#N/A,#N/A,FALSE,"MDB";#N/A,#N/A,FALSE,"SDB";#N/A,#N/A,FALSE,"SDB"}</definedName>
    <definedName name="wrn.Additonal." hidden="1">{"Revolver",#N/A,FALSE,"Revolver";"Incentives",#N/A,FALSE,"Model"}</definedName>
    <definedName name="wrn.Aging._.and._.Trend._.Analysis." hidden="1">{#N/A,#N/A,FALSE,"Aging Summary";#N/A,#N/A,FALSE,"Ratio Analysis";#N/A,#N/A,FALSE,"Test 120 Day Accts";#N/A,#N/A,FALSE,"Tickmarks"}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nual." hidden="1">{"Full annual",#N/A,FALSE,"Master"}</definedName>
    <definedName name="wrn.Back._.Page." hidden="1">{"Back Page",#N/A,FALSE,"Front and Back"}</definedName>
    <definedName name="wrn.Back._.Page.2" hidden="1">{"Back Page",#N/A,FALSE,"Front and Back"}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Cert." hidden="1">{#N/A,#N/A,FALSE,"Cert"}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lient." hidden="1">{#N/A,#N/A,FALSE,"Bal. Sht.";#N/A,#N/A,FALSE,"Ann. Inc.";#N/A,#N/A,FALSE,"Quart. Inc."}</definedName>
    <definedName name="wrn.Client2." hidden="1">{#N/A,#N/A,FALSE,"Inc. St.";#N/A,#N/A,FALSE,"Bal. Sht."}</definedName>
    <definedName name="wrn.CORE._.KINETICS." hidden="1">{"COREKINETICS",#N/A,FALSE,"CORE KINETICS"}</definedName>
    <definedName name="wrn.CuAs." hidden="1">{#N/A,#N/A,FALSE,"CuAs"}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tailed._.P._.and._.L." hidden="1">{"P and L Detail Page 1",#N/A,FALSE,"Data";"P and L Detail Page 2",#N/A,FALSE,"Data"}</definedName>
    <definedName name="wrn.Detailed._.P._.and._.L.2" hidden="1">{"P and L Detail Page 1",#N/A,FALSE,"Data";"P and L Detail Page 2",#N/A,FALSE,"Data"}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quipment._.cost." hidden="1">{"Equipment cost",#N/A,FALSE,"bulks"}</definedName>
    <definedName name="wrn.Financial._.Output." hidden="1">{"P and L",#N/A,FALSE,"Financial Output";"Cashflow",#N/A,FALSE,"Financial Output";"Balance Sheet",#N/A,FALSE,"Financial Output"}</definedName>
    <definedName name="wrn.Financial._.Output.2" hidden="1">{"P and L",#N/A,FALSE,"Financial Output";"Cashflow",#N/A,FALSE,"Financial Output";"Balance Sheet",#N/A,FALSE,"Financial Output"}</definedName>
    <definedName name="wrn.Financial._.Pack." hidden="1">{#N/A,#N/A,FALSE,"pension";#N/A,#N/A,FALSE,"Cover Page";#N/A,#N/A,FALSE,"Index";#N/A,#N/A,FALSE,"Certificate";#N/A,#N/A,FALSE,"Audit Report";#N/A,#N/A,FALSE,"Capital";#N/A,#N/A,FALSE,"Incomestat";#N/A,#N/A,FALSE,"Istatedetail";#N/A,#N/A,FALSE,"interestdividend";#N/A,#N/A,FALSE,"Tax";#N/A,#N/A,FALSE,"taxcomp";#N/A,#N/A,FALSE,"Incometaxac";#N/A,#N/A,FALSE,"Exitem";#N/A,#N/A,FALSE,"sharecap";#N/A,#N/A,FALSE,"distrprofit";#N/A,#N/A,FALSE,"amortis";#N/A,#N/A,FALSE,"deferredtax";#N/A,#N/A,FALSE,"Loans";#N/A,#N/A,FALSE,"fiassets";#N/A,#N/A,FALSE,"Fixedassets";#N/A,#N/A,FALSE,"reval";#N/A,#N/A,FALSE,"deprec";#N/A,#N/A,FALSE,"intercotr";#N/A,#N/A,FALSE,"plossassets";#N/A,#N/A,FALSE,"taxassets";#N/A,#N/A,FALSE,"notes";#N/A,#N/A,FALSE,"otherfixedass";#N/A,#N/A,FALSE,"sharessub";#N/A,#N/A,FALSE,"investments";#N/A,#N/A,FALSE,"STOCKS";#N/A,#N/A,FALSE,"DEBTORS";#N/A,#N/A,FALSE,"CREDITORS";#N/A,#N/A,FALSE,"BANKS&amp;LOANS";#N/A,#N/A,FALSE,"INTRACOMPANY";#N/A,#N/A,FALSE,"DIRECTORS";#N/A,#N/A,FALSE,"CASHFLOW";#N/A,#N/A,FALSE,"conliab"}</definedName>
    <definedName name="wrn.Five._.Year._.Record." hidden="1">{"Five Year Record",#N/A,FALSE,"Front and Back"}</definedName>
    <definedName name="wrn.Five._.Year._.Record.2" hidden="1">{"Five Year Record",#N/A,FALSE,"Front and Back"}</definedName>
    <definedName name="wrn.Front._.Page." hidden="1">{"Front Page",#N/A,FALSE,"Front and Back"}</definedName>
    <definedName name="wrn.Front._.Page.2" hidden="1">{"Front Page",#N/A,FALSE,"Front and Back"}</definedName>
    <definedName name="wrn.FULL.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wrn.Full._.report." hidden="1">{"Full annual",#N/A,FALSE,"Master";"P and L halfyearly",#N/A,FALSE,"Master";"Underlying halfyearly",#N/A,FALSE,"Master"}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Y97SBP." hidden="1">{#N/A,#N/A,FALSE,"FY97";#N/A,#N/A,FALSE,"FY98";#N/A,#N/A,FALSE,"FY99";#N/A,#N/A,FALSE,"FY00";#N/A,#N/A,FALSE,"FY01"}</definedName>
    <definedName name="wrn.Geographic._.Trends." hidden="1">{"Geographic P1",#N/A,FALSE,"Division &amp; Geog"}</definedName>
    <definedName name="wrn.Geographic._.Trends.2" hidden="1">{"Geographic P1",#N/A,FALSE,"Division &amp; Geog"}</definedName>
    <definedName name="wrn.INTL._.GROUP." hidden="1">{"INTLGROUP",#N/A,FALSE,"INTL GROUP"}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market." hidden="1">{#N/A,#N/A,FALSE,"C-12";#N/A,#N/A,FALSE,"T-7";#N/A,#N/A,FALSE,"T-8";#N/A,#N/A,FALSE,"T-9";#N/A,#N/A,FALSE,"T-10";#N/A,#N/A,FALSE,"T-11";#N/A,#N/A,FALSE,"C-13";#N/A,#N/A,FALSE,"T-12"}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P._.and._.L._.halfyearly." hidden="1">{"P and L halfyearly",#N/A,FALSE,"Master"}</definedName>
    <definedName name="wrn.Print._.Output." hidden="1">{#N/A,#N/A,FALSE,"OUTPUT SHEET 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ODUCT._.GROUP." hidden="1">{"PRODUCTGROUP",#N/A,FALSE,"PRODUCT GROUP"}</definedName>
    <definedName name="wrn.refinery.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wrn.report." hidden="1">{#N/A,#N/A,FALSE,"I-1";#N/A,#N/A,FALSE,"I-2";#N/A,#N/A,FALSE,"C-1M";#N/A,#N/A,FALSE,"C-2M";#N/A,#N/A,FALSE,"C-3M";#N/A,#N/A,FALSE,"C-4E";#N/A,#N/A,FALSE,"C-5E";#N/A,#N/A,FALSE,"C-6E";#N/A,#N/A,FALSE,"T-1";#N/A,#N/A,FALSE,"C-7";#N/A,#N/A,FALSE,"C-8";#N/A,#N/A,FALSE,"T-2";#N/A,#N/A,FALSE,"C-9A";#N/A,#N/A,FALSE,"C-9B";#N/A,#N/A,FALSE,"T-3";#N/A,#N/A,FALSE,"T-4";#N/A,#N/A,FALSE,"C-10A";#N/A,#N/A,FALSE,"C-10B";#N/A,#N/A,FALSE,"T-5";#N/A,#N/A,FALSE,"C-11";#N/A,#N/A,FALSE,"T-6";#N/A,#N/A,FALSE,"C-12";#N/A,#N/A,FALSE,"T-7";#N/A,#N/A,FALSE,"T-8";#N/A,#N/A,FALSE,"T-9";#N/A,#N/A,FALSE,"T-10";#N/A,#N/A,FALSE,"T-11";#N/A,#N/A,FALSE,"C-13";#N/A,#N/A,FALSE,"T-12"}</definedName>
    <definedName name="wrn.SUMMARY." hidden="1">{"BS",#N/A,FALSE,"USA"}</definedName>
    <definedName name="wrn.tables.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wrn.test_report." localSheetId="0" hidden="1">{"test",#N/A,TRUE,"I.1 - CO only"}</definedName>
    <definedName name="wrn.test_report." hidden="1">{"test",#N/A,TRUE,"I.1 - CO only"}</definedName>
    <definedName name="wrn.test_reportCPF" localSheetId="0" hidden="1">{"test",#N/A,TRUE,"I.1 - CO only"}</definedName>
    <definedName name="wrn.test_reportCPF" hidden="1">{"test",#N/A,TRUE,"I.1 - CO only"}</definedName>
    <definedName name="wrn.Turnaround." hidden="1">{#N/A,#N/A,FALSE,"Cert"}</definedName>
    <definedName name="wrn.Underlying._.halfyearly." hidden="1">{"Underlying halfyearly",#N/A,FALSE,"Master"}</definedName>
    <definedName name="wrn.USF._.GROUP." hidden="1">{"USFGROUP",#N/A,FALSE,"USF GROUP CONSOL"}</definedName>
    <definedName name="wrn.UTILITIES." hidden="1">{"UTILITIES",#N/A,FALSE,"GENERAL"}</definedName>
    <definedName name="wrn.WAGE._.RATES." hidden="1">{#N/A,#N/A,FALSE,"WAGE FORM - UNION";#N/A,#N/A,FALSE,"EST. WAGE RATES - UNION";#N/A,#N/A,FALSE,"WAGE RATE DETAILS - UNION"}</definedName>
    <definedName name="WSJUTY">#REF!</definedName>
    <definedName name="WT_Criteria">#REF!</definedName>
    <definedName name="WT_EP_100">#REF!</definedName>
    <definedName name="WT_EP_101">#REF!</definedName>
    <definedName name="WT_EP_11">#REF!</definedName>
    <definedName name="WT_EP_11_1">#REF!</definedName>
    <definedName name="WT_EP_12">#REF!</definedName>
    <definedName name="WT_EP_13">#REF!</definedName>
    <definedName name="WT_EP_14">#REF!</definedName>
    <definedName name="WT_EP_15">#REF!</definedName>
    <definedName name="WT_EP_16">#REF!</definedName>
    <definedName name="WT_EP_17">#REF!</definedName>
    <definedName name="WT_EP_18">#REF!</definedName>
    <definedName name="WT_EP_19">#REF!</definedName>
    <definedName name="WT_EP_20">#REF!</definedName>
    <definedName name="WT_EP_21">#REF!</definedName>
    <definedName name="WT_EP_22">#REF!</definedName>
    <definedName name="WT_EP_22_1">#REF!</definedName>
    <definedName name="WT_EP_22_10">#REF!</definedName>
    <definedName name="WT_EP_22_11">#REF!</definedName>
    <definedName name="WT_EP_22_2">#REF!</definedName>
    <definedName name="WT_EP_22_3">#REF!</definedName>
    <definedName name="WT_EP_22_4">#REF!</definedName>
    <definedName name="WT_EP_22_5">#REF!</definedName>
    <definedName name="WT_EP_22_6">#REF!</definedName>
    <definedName name="WT_EP_22_7">#REF!</definedName>
    <definedName name="WT_EP_22_8">#REF!</definedName>
    <definedName name="WT_EP_22_9">#REF!</definedName>
    <definedName name="WT_EP_23">#REF!</definedName>
    <definedName name="WT_EP_24">#REF!</definedName>
    <definedName name="WT_EP_25">#REF!</definedName>
    <definedName name="WT_EP_26">#REF!</definedName>
    <definedName name="WT_EP_27">#REF!</definedName>
    <definedName name="WT_EP_28">#REF!</definedName>
    <definedName name="WT_EP_29">#REF!</definedName>
    <definedName name="WT_EP_30">#REF!</definedName>
    <definedName name="WT_EP_31">#REF!</definedName>
    <definedName name="WT_EP_32">#REF!</definedName>
    <definedName name="WT_EP_33">#REF!</definedName>
    <definedName name="WT_EP_33_1">#REF!</definedName>
    <definedName name="WT_EP_34">#REF!</definedName>
    <definedName name="WT_EP_35">#REF!</definedName>
    <definedName name="WT_EP_36">#REF!</definedName>
    <definedName name="WT_EP_37">#REF!</definedName>
    <definedName name="WT_EP_38">#REF!</definedName>
    <definedName name="WT_EP_39">#REF!</definedName>
    <definedName name="WT_EP_40">#REF!</definedName>
    <definedName name="WT_EP_41">#REF!</definedName>
    <definedName name="WT_EP_42">#REF!</definedName>
    <definedName name="WT_EP_43">#REF!</definedName>
    <definedName name="WT_EP_44">#REF!</definedName>
    <definedName name="WT_EP_45">#REF!</definedName>
    <definedName name="WT_EP_46">#REF!</definedName>
    <definedName name="WT_EP_47">#REF!</definedName>
    <definedName name="WT_EP_47_1">#REF!</definedName>
    <definedName name="WT_EP_48">#REF!</definedName>
    <definedName name="WT_EP_48_1">#REF!</definedName>
    <definedName name="WT_EP_49">#REF!</definedName>
    <definedName name="WT_EP_50">#REF!</definedName>
    <definedName name="WT_EP_51">#REF!</definedName>
    <definedName name="WT_EP_51_1">#REF!</definedName>
    <definedName name="WT_EP_52">#REF!</definedName>
    <definedName name="WT_EP_53">#REF!</definedName>
    <definedName name="WT_EP_54">#REF!</definedName>
    <definedName name="WT_EP_55">#REF!</definedName>
    <definedName name="WT_EP_56">#REF!</definedName>
    <definedName name="WT_EP_57">#REF!</definedName>
    <definedName name="WT_EP_58">#REF!</definedName>
    <definedName name="WT_EP_59">#REF!</definedName>
    <definedName name="WT_EP_60">#REF!</definedName>
    <definedName name="WT_EP_61">#REF!</definedName>
    <definedName name="WT_EP_62">#REF!</definedName>
    <definedName name="WT_EP_63">#REF!</definedName>
    <definedName name="WT_EP_64">#REF!</definedName>
    <definedName name="WT_EP_64_1">#REF!</definedName>
    <definedName name="WT_EP_64_2">#REF!</definedName>
    <definedName name="WT_EP_64_3">#REF!</definedName>
    <definedName name="WT_EP_64_4">#REF!</definedName>
    <definedName name="WT_EP_64_5">#REF!</definedName>
    <definedName name="WT_EP_65">#REF!</definedName>
    <definedName name="WT_EP_66">#REF!</definedName>
    <definedName name="WT_EP_67">#REF!</definedName>
    <definedName name="WT_EP_68">#REF!</definedName>
    <definedName name="WT_EP_69">#REF!</definedName>
    <definedName name="WT_EP_70">#REF!</definedName>
    <definedName name="WT_EP_71">#REF!</definedName>
    <definedName name="WT_EP_72">#REF!</definedName>
    <definedName name="WT_EP_73">#REF!</definedName>
    <definedName name="WT_EP_74">#REF!</definedName>
    <definedName name="WT_EP_75">#REF!</definedName>
    <definedName name="WT_EP_76">#REF!</definedName>
    <definedName name="WT_EP_77">#REF!</definedName>
    <definedName name="WT_EP_78">#REF!</definedName>
    <definedName name="WT_EP_79">#REF!</definedName>
    <definedName name="WT_EP_80">#REF!</definedName>
    <definedName name="WT_EP_81">#REF!</definedName>
    <definedName name="WT_EP_82">#REF!</definedName>
    <definedName name="WT_EP_83">#REF!</definedName>
    <definedName name="WT_EP_84">#REF!</definedName>
    <definedName name="WT_EP_86">#REF!</definedName>
    <definedName name="WT_EP_87">#REF!</definedName>
    <definedName name="WT_EP_88">#REF!</definedName>
    <definedName name="WT_EP_89">#REF!</definedName>
    <definedName name="WT_EP_90">#REF!</definedName>
    <definedName name="WT_EP_91">#REF!</definedName>
    <definedName name="WT_EP_92">#REF!</definedName>
    <definedName name="WT_EP_93">#REF!</definedName>
    <definedName name="WT_EP_94">#REF!</definedName>
    <definedName name="WT_EP_95">#REF!</definedName>
    <definedName name="WT_EP_96">#REF!</definedName>
    <definedName name="WT_EP_97">#REF!</definedName>
    <definedName name="WT_EP_98">#REF!</definedName>
    <definedName name="WT_EP_99">#REF!</definedName>
    <definedName name="WT_ET_Datenbank">#REF!</definedName>
    <definedName name="WT_ET_g_12">#REF!</definedName>
    <definedName name="WT_ET_g_14">#REF!</definedName>
    <definedName name="WT_ET_g_22">#REF!</definedName>
    <definedName name="WT_ET_g_33">#REF!</definedName>
    <definedName name="WT_ET_g_34">#REF!</definedName>
    <definedName name="WT_ET_g_47">#REF!</definedName>
    <definedName name="WT_ET_g_48">#REF!</definedName>
    <definedName name="WT_ET_g_50">#REF!</definedName>
    <definedName name="WT_ET_g_51">#REF!</definedName>
    <definedName name="WT_ET_g_52">#REF!</definedName>
    <definedName name="WT_ET_g_58">#REF!</definedName>
    <definedName name="WT_ET_gr_12">#REF!</definedName>
    <definedName name="WT_ET_gr_14">#REF!</definedName>
    <definedName name="WT_ET_gr_22">#REF!</definedName>
    <definedName name="WT_ET_gr_33">#REF!</definedName>
    <definedName name="WT_ET_gr_34">#REF!</definedName>
    <definedName name="WT_ET_gr_47">#REF!</definedName>
    <definedName name="WT_ET_gr_48">#REF!</definedName>
    <definedName name="WT_ET_gr_50">#REF!</definedName>
    <definedName name="WT_ET_gr_51">#REF!</definedName>
    <definedName name="WT_ET_gr_52">#REF!</definedName>
    <definedName name="WT_ET_gr_58">#REF!</definedName>
    <definedName name="WT_ET_liefer">#REF!</definedName>
    <definedName name="WT_ET_mgk1">#REF!</definedName>
    <definedName name="WT_ET_mgk2">#REF!</definedName>
    <definedName name="WT_ET_Suchkriterien">#REF!</definedName>
    <definedName name="WT_g_100">#REF!</definedName>
    <definedName name="WT_g_100_1">#REF!</definedName>
    <definedName name="WT_g_11">#REF!</definedName>
    <definedName name="WT_g_11_1">#REF!</definedName>
    <definedName name="WT_g_12">#REF!</definedName>
    <definedName name="WT_g_13">#REF!</definedName>
    <definedName name="WT_g_14">#REF!</definedName>
    <definedName name="WT_g_15">#REF!</definedName>
    <definedName name="WT_g_16">#REF!</definedName>
    <definedName name="WT_g_17">#REF!</definedName>
    <definedName name="WT_g_18">#REF!</definedName>
    <definedName name="WT_g_19">#REF!</definedName>
    <definedName name="WT_g_20">#REF!</definedName>
    <definedName name="WT_g_21">#REF!</definedName>
    <definedName name="WT_g_22">#REF!</definedName>
    <definedName name="WT_g_22_1">#REF!</definedName>
    <definedName name="WT_g_22_10">#REF!</definedName>
    <definedName name="WT_g_22_11">#REF!</definedName>
    <definedName name="WT_g_22_2">#REF!</definedName>
    <definedName name="WT_g_22_3">#REF!</definedName>
    <definedName name="WT_g_22_4">#REF!</definedName>
    <definedName name="WT_g_22_5">#REF!</definedName>
    <definedName name="WT_g_22_6">#REF!</definedName>
    <definedName name="WT_g_22_7">#REF!</definedName>
    <definedName name="WT_g_22_8">#REF!</definedName>
    <definedName name="WT_g_22_9">#REF!</definedName>
    <definedName name="WT_g_23">#REF!</definedName>
    <definedName name="WT_g_24">#REF!</definedName>
    <definedName name="WT_g_25">#REF!</definedName>
    <definedName name="WT_g_26">#REF!</definedName>
    <definedName name="WT_g_27">#REF!</definedName>
    <definedName name="WT_g_28">#REF!</definedName>
    <definedName name="WT_g_29">#REF!</definedName>
    <definedName name="WT_g_30">#REF!</definedName>
    <definedName name="WT_g_31">#REF!</definedName>
    <definedName name="WT_g_32">#REF!</definedName>
    <definedName name="WT_g_33">#REF!</definedName>
    <definedName name="WT_g_33_1">#REF!</definedName>
    <definedName name="WT_g_34">#REF!</definedName>
    <definedName name="WT_g_35">#REF!</definedName>
    <definedName name="WT_g_36">#REF!</definedName>
    <definedName name="WT_g_37">#REF!</definedName>
    <definedName name="WT_g_38">#REF!</definedName>
    <definedName name="WT_g_39">#REF!</definedName>
    <definedName name="WT_g_40">#REF!</definedName>
    <definedName name="WT_g_41">#REF!</definedName>
    <definedName name="WT_g_42">#REF!</definedName>
    <definedName name="WT_g_43">#REF!</definedName>
    <definedName name="WT_g_44">#REF!</definedName>
    <definedName name="WT_g_45">#REF!</definedName>
    <definedName name="WT_g_46">#REF!</definedName>
    <definedName name="WT_g_47">#REF!</definedName>
    <definedName name="WT_g_47_1">#REF!</definedName>
    <definedName name="WT_g_48">#REF!</definedName>
    <definedName name="WT_g_48_1">#REF!</definedName>
    <definedName name="WT_g_49">#REF!</definedName>
    <definedName name="WT_g_50">#REF!</definedName>
    <definedName name="WT_g_51">#REF!</definedName>
    <definedName name="WT_g_51_1">#REF!</definedName>
    <definedName name="WT_g_52">#REF!</definedName>
    <definedName name="WT_g_53">#REF!</definedName>
    <definedName name="WT_g_54">#REF!</definedName>
    <definedName name="WT_g_55">#REF!</definedName>
    <definedName name="WT_g_56">#REF!</definedName>
    <definedName name="WT_g_57">#REF!</definedName>
    <definedName name="WT_g_58">#REF!</definedName>
    <definedName name="WT_g_59">#REF!</definedName>
    <definedName name="WT_g_60">#REF!</definedName>
    <definedName name="WT_g_61">#REF!</definedName>
    <definedName name="WT_g_62">#REF!</definedName>
    <definedName name="WT_g_63">#REF!</definedName>
    <definedName name="WT_g_64">#REF!</definedName>
    <definedName name="WT_g_64_1">#REF!</definedName>
    <definedName name="WT_g_64_2">#REF!</definedName>
    <definedName name="WT_g_64_3">#REF!</definedName>
    <definedName name="WT_g_64_4">#REF!</definedName>
    <definedName name="WT_g_64_5">#REF!</definedName>
    <definedName name="WT_g_65">#REF!</definedName>
    <definedName name="WT_g_66">#REF!</definedName>
    <definedName name="WT_g_67">#REF!</definedName>
    <definedName name="WT_g_68">#REF!</definedName>
    <definedName name="WT_g_69">#REF!</definedName>
    <definedName name="WT_g_70">#REF!</definedName>
    <definedName name="WT_g_71">#REF!</definedName>
    <definedName name="WT_g_72">#REF!</definedName>
    <definedName name="WT_g_73">#REF!</definedName>
    <definedName name="WT_g_74">#REF!</definedName>
    <definedName name="WT_g_75">#REF!</definedName>
    <definedName name="WT_g_76">#REF!</definedName>
    <definedName name="WT_g_77">#REF!</definedName>
    <definedName name="WT_g_78">#REF!</definedName>
    <definedName name="WT_g_79">#REF!</definedName>
    <definedName name="WT_g_80">#REF!</definedName>
    <definedName name="WT_g_81">#REF!</definedName>
    <definedName name="WT_g_82">#REF!</definedName>
    <definedName name="WT_g_83">#REF!</definedName>
    <definedName name="WT_g_84">#REF!</definedName>
    <definedName name="WT_g_85">#REF!</definedName>
    <definedName name="WT_g_86">#REF!</definedName>
    <definedName name="WT_g_87">#REF!</definedName>
    <definedName name="WT_g_88">#REF!</definedName>
    <definedName name="WT_g_89">#REF!</definedName>
    <definedName name="WT_g_90">#REF!</definedName>
    <definedName name="WT_g_91">#REF!</definedName>
    <definedName name="WT_g_92">#REF!</definedName>
    <definedName name="WT_g_93">#REF!</definedName>
    <definedName name="WT_g_94">#REF!</definedName>
    <definedName name="WT_g_95">#REF!</definedName>
    <definedName name="WT_g_96">#REF!</definedName>
    <definedName name="WT_g_97">#REF!</definedName>
    <definedName name="WT_g_98">#REF!</definedName>
    <definedName name="WT_g_99">#REF!</definedName>
    <definedName name="WT_gr_100">#REF!</definedName>
    <definedName name="WT_gr_100_1">#REF!</definedName>
    <definedName name="WT_gr_101">#REF!</definedName>
    <definedName name="WT_gr_11">#REF!</definedName>
    <definedName name="WT_gr_11_1">#REF!</definedName>
    <definedName name="WT_gr_12">#REF!</definedName>
    <definedName name="WT_gr_13">#REF!</definedName>
    <definedName name="WT_gr_14">#REF!</definedName>
    <definedName name="WT_gr_15">#REF!</definedName>
    <definedName name="WT_gr_16">#REF!</definedName>
    <definedName name="WT_gr_17">#REF!</definedName>
    <definedName name="WT_gr_18">#REF!</definedName>
    <definedName name="WT_gr_19">#REF!</definedName>
    <definedName name="WT_gr_20">#REF!</definedName>
    <definedName name="WT_gr_21">#REF!</definedName>
    <definedName name="WT_gr_22">#REF!</definedName>
    <definedName name="WT_gr_22_1">#REF!</definedName>
    <definedName name="WT_gr_22_10">#REF!</definedName>
    <definedName name="WT_gr_22_11">#REF!</definedName>
    <definedName name="WT_gr_22_2">#REF!</definedName>
    <definedName name="WT_gr_22_3">#REF!</definedName>
    <definedName name="WT_gr_22_4">#REF!</definedName>
    <definedName name="WT_gr_22_5">#REF!</definedName>
    <definedName name="WT_gr_22_6">#REF!</definedName>
    <definedName name="WT_gr_22_7">#REF!</definedName>
    <definedName name="WT_gr_22_8">#REF!</definedName>
    <definedName name="WT_gr_22_9">#REF!</definedName>
    <definedName name="WT_gr_23">#REF!</definedName>
    <definedName name="WT_gr_24">#REF!</definedName>
    <definedName name="WT_gr_25">#REF!</definedName>
    <definedName name="WT_gr_26">#REF!</definedName>
    <definedName name="WT_gr_27">#REF!</definedName>
    <definedName name="WT_gr_28">#REF!</definedName>
    <definedName name="WT_gr_29">#REF!</definedName>
    <definedName name="WT_gr_30">#REF!</definedName>
    <definedName name="WT_gr_31">#REF!</definedName>
    <definedName name="WT_gr_32">#REF!</definedName>
    <definedName name="WT_gr_33">#REF!</definedName>
    <definedName name="WT_gr_33_1">#REF!</definedName>
    <definedName name="WT_gr_34">#REF!</definedName>
    <definedName name="WT_gr_35">#REF!</definedName>
    <definedName name="WT_gr_36">#REF!</definedName>
    <definedName name="WT_gr_37">#REF!</definedName>
    <definedName name="WT_gr_38">#REF!</definedName>
    <definedName name="WT_gr_39">#REF!</definedName>
    <definedName name="WT_gr_40">#REF!</definedName>
    <definedName name="WT_gr_41">#REF!</definedName>
    <definedName name="WT_gr_42">#REF!</definedName>
    <definedName name="WT_gr_43">#REF!</definedName>
    <definedName name="WT_gr_44">#REF!</definedName>
    <definedName name="WT_gr_45">#REF!</definedName>
    <definedName name="WT_gr_46">#REF!</definedName>
    <definedName name="WT_gr_47">#REF!</definedName>
    <definedName name="WT_gr_47_1">#REF!</definedName>
    <definedName name="WT_gr_48">#REF!</definedName>
    <definedName name="WT_gr_48_1">#REF!</definedName>
    <definedName name="WT_gr_49">#REF!</definedName>
    <definedName name="WT_gr_50">#REF!</definedName>
    <definedName name="WT_gr_51">#REF!</definedName>
    <definedName name="WT_gr_51_1">#REF!</definedName>
    <definedName name="WT_gr_52">#REF!</definedName>
    <definedName name="WT_gr_53">#REF!</definedName>
    <definedName name="WT_gr_54">#REF!</definedName>
    <definedName name="WT_gr_55">#REF!</definedName>
    <definedName name="WT_gr_56">#REF!</definedName>
    <definedName name="WT_gr_57">#REF!</definedName>
    <definedName name="WT_gr_58">#REF!</definedName>
    <definedName name="WT_gr_59">#REF!</definedName>
    <definedName name="WT_gr_60">#REF!</definedName>
    <definedName name="WT_gr_61">#REF!</definedName>
    <definedName name="WT_gr_62">#REF!</definedName>
    <definedName name="WT_gr_63">#REF!</definedName>
    <definedName name="WT_gr_64">#REF!</definedName>
    <definedName name="WT_gr_64_1">#REF!</definedName>
    <definedName name="WT_gr_64_2">#REF!</definedName>
    <definedName name="WT_gr_64_3">#REF!</definedName>
    <definedName name="WT_gr_64_4">#REF!</definedName>
    <definedName name="WT_gr_64_5">#REF!</definedName>
    <definedName name="WT_gr_65">#REF!</definedName>
    <definedName name="WT_gr_66">#REF!</definedName>
    <definedName name="WT_gr_67">#REF!</definedName>
    <definedName name="WT_gr_68">#REF!</definedName>
    <definedName name="WT_gr_69">#REF!</definedName>
    <definedName name="WT_gr_70">#REF!</definedName>
    <definedName name="WT_gr_71">#REF!</definedName>
    <definedName name="WT_gr_72">#REF!</definedName>
    <definedName name="WT_gr_73">#REF!</definedName>
    <definedName name="WT_gr_74">#REF!</definedName>
    <definedName name="WT_gr_75">#REF!</definedName>
    <definedName name="WT_gr_76">#REF!</definedName>
    <definedName name="WT_gr_77">#REF!</definedName>
    <definedName name="WT_gr_78">#REF!</definedName>
    <definedName name="WT_gr_79">#REF!</definedName>
    <definedName name="WT_gr_80">#REF!</definedName>
    <definedName name="WT_gr_81">#REF!</definedName>
    <definedName name="WT_gr_82">#REF!</definedName>
    <definedName name="WT_gr_83">#REF!</definedName>
    <definedName name="WT_gr_84">#REF!</definedName>
    <definedName name="WT_gr_85">#REF!</definedName>
    <definedName name="WT_gr_86">#REF!</definedName>
    <definedName name="WT_gr_87">#REF!</definedName>
    <definedName name="WT_gr_88">#REF!</definedName>
    <definedName name="WT_gr_89">#REF!</definedName>
    <definedName name="WT_gr_90">#REF!</definedName>
    <definedName name="WT_gr_91">#REF!</definedName>
    <definedName name="WT_gr_92">#REF!</definedName>
    <definedName name="WT_gr_93">#REF!</definedName>
    <definedName name="WT_gr_94">#REF!</definedName>
    <definedName name="WT_gr_95">#REF!</definedName>
    <definedName name="WT_gr_96">#REF!</definedName>
    <definedName name="WT_gr_97">#REF!</definedName>
    <definedName name="WT_gr_98">#REF!</definedName>
    <definedName name="WT_gr_99">#REF!</definedName>
    <definedName name="WT_Hz">#REF!</definedName>
    <definedName name="WT_liefer">#REF!</definedName>
    <definedName name="WT_mgk1">#REF!</definedName>
    <definedName name="WT_mgk2">#REF!</definedName>
    <definedName name="WT_st">#REF!</definedName>
    <definedName name="WT_typ">#REF!</definedName>
    <definedName name="WT_typ_u">#REF!</definedName>
    <definedName name="wvu.all.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">#REF!</definedName>
    <definedName name="www" localSheetId="0">#REF!</definedName>
    <definedName name="www">#REF!</definedName>
    <definedName name="wwwwwwwwwww" localSheetId="0">#REF!</definedName>
    <definedName name="wwwwwwwwwww">#REF!</definedName>
    <definedName name="X" localSheetId="0">#REF!</definedName>
    <definedName name="X">#REF!</definedName>
    <definedName name="xa">#REF!</definedName>
    <definedName name="XANSWERS" localSheetId="0">#REF!</definedName>
    <definedName name="XANSWERS">#REF!</definedName>
    <definedName name="xbblmnbden">#REF!</definedName>
    <definedName name="xbj">#REF!</definedName>
    <definedName name="xc">#REF!</definedName>
    <definedName name="XCDFVGBHNJKJH" hidden="1">'[12]FEAS(INPUT)'!#REF!</definedName>
    <definedName name="xdhgzhzliz">#REF!</definedName>
    <definedName name="xdxynufu">#REF!</definedName>
    <definedName name="xikgj">#REF!</definedName>
    <definedName name="XLPE">"CU XLPE SWA PVC FR 6,35/11kV"</definedName>
    <definedName name="xval">#REF!</definedName>
    <definedName name="y5ttth">#REF!</definedName>
    <definedName name="ya">#REF!</definedName>
    <definedName name="ycui">#REF!</definedName>
    <definedName name="ydjft">#REF!</definedName>
    <definedName name="Year2">[21]Values!$M$13:$M$15</definedName>
    <definedName name="YearEnd">#REF!</definedName>
    <definedName name="YesNo">[21]Values!$G$6:$G$7</definedName>
    <definedName name="YesNo2">[21]Values!$G$31:$G$33</definedName>
    <definedName name="yhdnihf" hidden="1">'[3]PHASE ONE'!#REF!</definedName>
    <definedName name="YN">#REF!</definedName>
    <definedName name="yot">#REF!</definedName>
    <definedName name="YRHTJYKU">#REF!</definedName>
    <definedName name="ys">#REF!</definedName>
    <definedName name="yva">#REF!</definedName>
    <definedName name="yvuh">#REF!</definedName>
    <definedName name="yyy" localSheetId="0">#REF!</definedName>
    <definedName name="yyy">#REF!</definedName>
    <definedName name="Z" localSheetId="0">#REF!</definedName>
    <definedName name="Z">#REF!</definedName>
    <definedName name="Z_07E28E77_F6FA_11D1_8C51_444553540000_.wvu.Cols" localSheetId="0" hidden="1">#REF!,#REF!</definedName>
    <definedName name="Z_07E28E77_F6FA_11D1_8C51_444553540000_.wvu.Cols" hidden="1">#REF!,#REF!</definedName>
    <definedName name="Z_07E28E80_F6FA_11D1_8C51_444553540000_.wvu.Cols" localSheetId="0" hidden="1">#REF!,#REF!</definedName>
    <definedName name="Z_07E28E80_F6FA_11D1_8C51_444553540000_.wvu.Cols" hidden="1">#REF!,#REF!</definedName>
    <definedName name="Z_07E28E85_F6FA_11D1_8C51_444553540000_.wvu.Cols" localSheetId="0" hidden="1">#REF!</definedName>
    <definedName name="Z_07E28E85_F6FA_11D1_8C51_444553540000_.wvu.Cols" hidden="1">#REF!</definedName>
    <definedName name="Z_0F778F74_F6F1_11D1_8C51_444553540000_.wvu.Cols" localSheetId="0" hidden="1">#REF!,#REF!</definedName>
    <definedName name="Z_0F778F74_F6F1_11D1_8C51_444553540000_.wvu.Cols" hidden="1">#REF!,#REF!</definedName>
    <definedName name="Z_0F778F7D_F6F1_11D1_8C51_444553540000_.wvu.Cols" localSheetId="0" hidden="1">#REF!,#REF!</definedName>
    <definedName name="Z_0F778F7D_F6F1_11D1_8C51_444553540000_.wvu.Cols" hidden="1">#REF!,#REF!</definedName>
    <definedName name="Z_0F778F82_F6F1_11D1_8C51_444553540000_.wvu.Cols" localSheetId="0" hidden="1">#REF!</definedName>
    <definedName name="Z_0F778F82_F6F1_11D1_8C51_444553540000_.wvu.Cols" hidden="1">#REF!</definedName>
    <definedName name="Z_1BB37995_F9EC_11D1_8C51_444553540000_.wvu.Cols" localSheetId="0" hidden="1">#REF!,#REF!</definedName>
    <definedName name="Z_1BB37995_F9EC_11D1_8C51_444553540000_.wvu.Cols" hidden="1">#REF!,#REF!</definedName>
    <definedName name="Z_1BB3799E_F9EC_11D1_8C51_444553540000_.wvu.Cols" localSheetId="0" hidden="1">#REF!,#REF!</definedName>
    <definedName name="Z_1BB3799E_F9EC_11D1_8C51_444553540000_.wvu.Cols" hidden="1">#REF!,#REF!</definedName>
    <definedName name="Z_1BB379A3_F9EC_11D1_8C51_444553540000_.wvu.Cols" localSheetId="0" hidden="1">#REF!</definedName>
    <definedName name="Z_1BB379A3_F9EC_11D1_8C51_444553540000_.wvu.Cols" hidden="1">#REF!</definedName>
    <definedName name="Z_1C8D1AB5_F70D_11D1_8C51_444553540000_.wvu.Cols" localSheetId="0" hidden="1">#REF!,#REF!</definedName>
    <definedName name="Z_1C8D1AB5_F70D_11D1_8C51_444553540000_.wvu.Cols" hidden="1">#REF!,#REF!</definedName>
    <definedName name="Z_1C8D1ABE_F70D_11D1_8C51_444553540000_.wvu.Cols" localSheetId="0" hidden="1">#REF!,#REF!</definedName>
    <definedName name="Z_1C8D1ABE_F70D_11D1_8C51_444553540000_.wvu.Cols" hidden="1">#REF!,#REF!</definedName>
    <definedName name="Z_1C8D1AC3_F70D_11D1_8C51_444553540000_.wvu.Cols" localSheetId="0" hidden="1">#REF!</definedName>
    <definedName name="Z_1C8D1AC3_F70D_11D1_8C51_444553540000_.wvu.Cols" hidden="1">#REF!</definedName>
    <definedName name="Z_201040E3_EFFE_11D1_A0B0_00A0246C5A5D_.wvu.Cols" localSheetId="0" hidden="1">#REF!,#REF!</definedName>
    <definedName name="Z_201040E3_EFFE_11D1_A0B0_00A0246C5A5D_.wvu.Cols" hidden="1">#REF!,#REF!</definedName>
    <definedName name="Z_201040EC_EFFE_11D1_A0B0_00A0246C5A5D_.wvu.Cols" localSheetId="0" hidden="1">#REF!,#REF!</definedName>
    <definedName name="Z_201040EC_EFFE_11D1_A0B0_00A0246C5A5D_.wvu.Cols" hidden="1">#REF!,#REF!</definedName>
    <definedName name="Z_201040F1_EFFE_11D1_A0B0_00A0246C5A5D_.wvu.Cols" localSheetId="0" hidden="1">#REF!</definedName>
    <definedName name="Z_201040F1_EFFE_11D1_A0B0_00A0246C5A5D_.wvu.Cols" hidden="1">#REF!</definedName>
    <definedName name="Z_2F9A8219_FAB3_11D1_8C51_444553540000_.wvu.Cols" localSheetId="0" hidden="1">#REF!,#REF!</definedName>
    <definedName name="Z_2F9A8219_FAB3_11D1_8C51_444553540000_.wvu.Cols" hidden="1">#REF!,#REF!</definedName>
    <definedName name="Z_2F9A8222_FAB3_11D1_8C51_444553540000_.wvu.Cols" localSheetId="0" hidden="1">#REF!,#REF!</definedName>
    <definedName name="Z_2F9A8222_FAB3_11D1_8C51_444553540000_.wvu.Cols" hidden="1">#REF!,#REF!</definedName>
    <definedName name="Z_2F9A8227_FAB3_11D1_8C51_444553540000_.wvu.Cols" localSheetId="0" hidden="1">#REF!</definedName>
    <definedName name="Z_2F9A8227_FAB3_11D1_8C51_444553540000_.wvu.Cols" hidden="1">#REF!</definedName>
    <definedName name="Z_36EC52B6_F657_11D1_8C51_444553540000_.wvu.Cols" localSheetId="0" hidden="1">#REF!,#REF!</definedName>
    <definedName name="Z_36EC52B6_F657_11D1_8C51_444553540000_.wvu.Cols" hidden="1">#REF!,#REF!</definedName>
    <definedName name="Z_36EC52C0_F657_11D1_8C51_444553540000_.wvu.Cols" localSheetId="0" hidden="1">#REF!,#REF!</definedName>
    <definedName name="Z_36EC52C0_F657_11D1_8C51_444553540000_.wvu.Cols" hidden="1">#REF!,#REF!</definedName>
    <definedName name="Z_36EC52C6_F657_11D1_8C51_444553540000_.wvu.Cols" localSheetId="0" hidden="1">#REF!</definedName>
    <definedName name="Z_36EC52C6_F657_11D1_8C51_444553540000_.wvu.Cols" hidden="1">#REF!</definedName>
    <definedName name="Z_42D42DD2_F3CA_11D1_8C51_444553540000_.wvu.Cols" localSheetId="0" hidden="1">#REF!,#REF!</definedName>
    <definedName name="Z_42D42DD2_F3CA_11D1_8C51_444553540000_.wvu.Cols" hidden="1">#REF!,#REF!</definedName>
    <definedName name="Z_42D42DDB_F3CA_11D1_8C51_444553540000_.wvu.Cols" localSheetId="0" hidden="1">#REF!,#REF!</definedName>
    <definedName name="Z_42D42DDB_F3CA_11D1_8C51_444553540000_.wvu.Cols" hidden="1">#REF!,#REF!</definedName>
    <definedName name="Z_42D42DE0_F3CA_11D1_8C51_444553540000_.wvu.Cols" localSheetId="0" hidden="1">#REF!</definedName>
    <definedName name="Z_42D42DE0_F3CA_11D1_8C51_444553540000_.wvu.Cols" hidden="1">#REF!</definedName>
    <definedName name="Z_5488E252_F3A7_11D1_8C51_444553540000_.wvu.Cols" localSheetId="0" hidden="1">#REF!,#REF!</definedName>
    <definedName name="Z_5488E252_F3A7_11D1_8C51_444553540000_.wvu.Cols" hidden="1">#REF!,#REF!</definedName>
    <definedName name="Z_5488E25B_F3A7_11D1_8C51_444553540000_.wvu.Cols" localSheetId="0" hidden="1">#REF!,#REF!</definedName>
    <definedName name="Z_5488E25B_F3A7_11D1_8C51_444553540000_.wvu.Cols" hidden="1">#REF!,#REF!</definedName>
    <definedName name="Z_5488E260_F3A7_11D1_8C51_444553540000_.wvu.Cols" localSheetId="0" hidden="1">#REF!</definedName>
    <definedName name="Z_5488E260_F3A7_11D1_8C51_444553540000_.wvu.Cols" hidden="1">#REF!</definedName>
    <definedName name="Z_57011824_F624_11D1_8C51_444553540000_.wvu.Cols" localSheetId="0" hidden="1">#REF!,#REF!</definedName>
    <definedName name="Z_57011824_F624_11D1_8C51_444553540000_.wvu.Cols" hidden="1">#REF!,#REF!</definedName>
    <definedName name="Z_5701182E_F624_11D1_8C51_444553540000_.wvu.Cols" localSheetId="0" hidden="1">#REF!,#REF!</definedName>
    <definedName name="Z_5701182E_F624_11D1_8C51_444553540000_.wvu.Cols" hidden="1">#REF!,#REF!</definedName>
    <definedName name="Z_57011834_F624_11D1_8C51_444553540000_.wvu.Cols" localSheetId="0" hidden="1">#REF!</definedName>
    <definedName name="Z_57011834_F624_11D1_8C51_444553540000_.wvu.Cols" hidden="1">#REF!</definedName>
    <definedName name="Z_7C7048D6_F613_11D1_8C51_444553540000_.wvu.Cols" localSheetId="0" hidden="1">#REF!,#REF!</definedName>
    <definedName name="Z_7C7048D6_F613_11D1_8C51_444553540000_.wvu.Cols" hidden="1">#REF!,#REF!</definedName>
    <definedName name="Z_7C7048E0_F613_11D1_8C51_444553540000_.wvu.Cols" localSheetId="0" hidden="1">#REF!,#REF!</definedName>
    <definedName name="Z_7C7048E0_F613_11D1_8C51_444553540000_.wvu.Cols" hidden="1">#REF!,#REF!</definedName>
    <definedName name="Z_7C7048E6_F613_11D1_8C51_444553540000_.wvu.Cols" localSheetId="0" hidden="1">#REF!</definedName>
    <definedName name="Z_7C7048E6_F613_11D1_8C51_444553540000_.wvu.Cols" hidden="1">#REF!</definedName>
    <definedName name="Z_88CD029A_F928_11D1_8C51_444553540000_.wvu.Cols" localSheetId="0" hidden="1">#REF!,#REF!</definedName>
    <definedName name="Z_88CD029A_F928_11D1_8C51_444553540000_.wvu.Cols" hidden="1">#REF!,#REF!</definedName>
    <definedName name="Z_88CD02A3_F928_11D1_8C51_444553540000_.wvu.Cols" localSheetId="0" hidden="1">#REF!,#REF!</definedName>
    <definedName name="Z_88CD02A3_F928_11D1_8C51_444553540000_.wvu.Cols" hidden="1">#REF!,#REF!</definedName>
    <definedName name="Z_88CD02A8_F928_11D1_8C51_444553540000_.wvu.Cols" localSheetId="0" hidden="1">#REF!</definedName>
    <definedName name="Z_88CD02A8_F928_11D1_8C51_444553540000_.wvu.Cols" hidden="1">#REF!</definedName>
    <definedName name="Z_96929736_F6C3_11D1_8C51_444553540000_.wvu.Cols" localSheetId="0" hidden="1">#REF!,#REF!</definedName>
    <definedName name="Z_96929736_F6C3_11D1_8C51_444553540000_.wvu.Cols" hidden="1">#REF!,#REF!</definedName>
    <definedName name="Z_96929740_F6C3_11D1_8C51_444553540000_.wvu.Cols" localSheetId="0" hidden="1">#REF!,#REF!</definedName>
    <definedName name="Z_96929740_F6C3_11D1_8C51_444553540000_.wvu.Cols" hidden="1">#REF!,#REF!</definedName>
    <definedName name="Z_96929746_F6C3_11D1_8C51_444553540000_.wvu.Cols" localSheetId="0" hidden="1">#REF!</definedName>
    <definedName name="Z_96929746_F6C3_11D1_8C51_444553540000_.wvu.Cols" hidden="1">#REF!</definedName>
    <definedName name="Z_98F27197_11A4_11D2_8C51_444553540000_.wvu.Cols" localSheetId="0" hidden="1">#REF!,#REF!</definedName>
    <definedName name="Z_98F27197_11A4_11D2_8C51_444553540000_.wvu.Cols" hidden="1">#REF!,#REF!</definedName>
    <definedName name="Z_98F271A0_11A4_11D2_8C51_444553540000_.wvu.Cols" localSheetId="0" hidden="1">#REF!,#REF!</definedName>
    <definedName name="Z_98F271A0_11A4_11D2_8C51_444553540000_.wvu.Cols" hidden="1">#REF!,#REF!</definedName>
    <definedName name="Z_98F271A5_11A4_11D2_8C51_444553540000_.wvu.Cols" localSheetId="0" hidden="1">#REF!</definedName>
    <definedName name="Z_98F271A5_11A4_11D2_8C51_444553540000_.wvu.Cols" hidden="1">#REF!</definedName>
    <definedName name="Z_AD5D9037_FB84_11D1_8C51_444553540000_.wvu.Cols" localSheetId="0" hidden="1">#REF!,#REF!</definedName>
    <definedName name="Z_AD5D9037_FB84_11D1_8C51_444553540000_.wvu.Cols" hidden="1">#REF!,#REF!</definedName>
    <definedName name="Z_AD5D9040_FB84_11D1_8C51_444553540000_.wvu.Cols" localSheetId="0" hidden="1">#REF!,#REF!</definedName>
    <definedName name="Z_AD5D9040_FB84_11D1_8C51_444553540000_.wvu.Cols" hidden="1">#REF!,#REF!</definedName>
    <definedName name="Z_AD5D9045_FB84_11D1_8C51_444553540000_.wvu.Cols" localSheetId="0" hidden="1">#REF!</definedName>
    <definedName name="Z_AD5D9045_FB84_11D1_8C51_444553540000_.wvu.Cols" hidden="1">#REF!</definedName>
    <definedName name="Z_ADC94474_F55C_11D1_8C51_444553540000_.wvu.Cols" localSheetId="0" hidden="1">#REF!,#REF!</definedName>
    <definedName name="Z_ADC94474_F55C_11D1_8C51_444553540000_.wvu.Cols" hidden="1">#REF!,#REF!</definedName>
    <definedName name="Z_ADC9447D_F55C_11D1_8C51_444553540000_.wvu.Cols" localSheetId="0" hidden="1">#REF!,#REF!</definedName>
    <definedName name="Z_ADC9447D_F55C_11D1_8C51_444553540000_.wvu.Cols" hidden="1">#REF!,#REF!</definedName>
    <definedName name="Z_ADC94482_F55C_11D1_8C51_444553540000_.wvu.Cols" localSheetId="0" hidden="1">#REF!</definedName>
    <definedName name="Z_ADC94482_F55C_11D1_8C51_444553540000_.wvu.Cols" hidden="1">#REF!</definedName>
    <definedName name="Z_C772F4DA_F46C_11D1_8C51_444553540000_.wvu.Cols" localSheetId="0" hidden="1">#REF!,#REF!</definedName>
    <definedName name="Z_C772F4DA_F46C_11D1_8C51_444553540000_.wvu.Cols" hidden="1">#REF!,#REF!</definedName>
    <definedName name="Z_C772F4E3_F46C_11D1_8C51_444553540000_.wvu.Cols" localSheetId="0" hidden="1">#REF!,#REF!</definedName>
    <definedName name="Z_C772F4E3_F46C_11D1_8C51_444553540000_.wvu.Cols" hidden="1">#REF!,#REF!</definedName>
    <definedName name="Z_C772F4E8_F46C_11D1_8C51_444553540000_.wvu.Cols" localSheetId="0" hidden="1">#REF!</definedName>
    <definedName name="Z_C772F4E8_F46C_11D1_8C51_444553540000_.wvu.Cols" hidden="1">#REF!</definedName>
    <definedName name="Z_DD23A3E7_1197_11D2_8C51_444553540000_.wvu.Cols" localSheetId="0" hidden="1">#REF!,#REF!</definedName>
    <definedName name="Z_DD23A3E7_1197_11D2_8C51_444553540000_.wvu.Cols" hidden="1">#REF!,#REF!</definedName>
    <definedName name="Z_DD23A3F0_1197_11D2_8C51_444553540000_.wvu.Cols" localSheetId="0" hidden="1">#REF!,#REF!</definedName>
    <definedName name="Z_DD23A3F0_1197_11D2_8C51_444553540000_.wvu.Cols" hidden="1">#REF!,#REF!</definedName>
    <definedName name="Z_DD23A3F5_1197_11D2_8C51_444553540000_.wvu.Cols" localSheetId="0" hidden="1">#REF!</definedName>
    <definedName name="Z_DD23A3F5_1197_11D2_8C51_444553540000_.wvu.Cols" hidden="1">#REF!</definedName>
    <definedName name="Z_E1908297_FB98_11D1_8C51_444553540000_.wvu.Cols" localSheetId="0" hidden="1">#REF!,#REF!</definedName>
    <definedName name="Z_E1908297_FB98_11D1_8C51_444553540000_.wvu.Cols" hidden="1">#REF!,#REF!</definedName>
    <definedName name="Z_E19082A0_FB98_11D1_8C51_444553540000_.wvu.Cols" localSheetId="0" hidden="1">#REF!,#REF!</definedName>
    <definedName name="Z_E19082A0_FB98_11D1_8C51_444553540000_.wvu.Cols" hidden="1">#REF!,#REF!</definedName>
    <definedName name="Z_E19082A5_FB98_11D1_8C51_444553540000_.wvu.Cols" localSheetId="0" hidden="1">#REF!</definedName>
    <definedName name="Z_E19082A5_FB98_11D1_8C51_444553540000_.wvu.Cols" hidden="1">#REF!</definedName>
    <definedName name="Z_E23C3916_F64C_11D1_8C51_444553540000_.wvu.Cols" localSheetId="0" hidden="1">#REF!,#REF!</definedName>
    <definedName name="Z_E23C3916_F64C_11D1_8C51_444553540000_.wvu.Cols" hidden="1">#REF!,#REF!</definedName>
    <definedName name="Z_E23C3920_F64C_11D1_8C51_444553540000_.wvu.Cols" localSheetId="0" hidden="1">#REF!,#REF!</definedName>
    <definedName name="Z_E23C3920_F64C_11D1_8C51_444553540000_.wvu.Cols" hidden="1">#REF!,#REF!</definedName>
    <definedName name="Z_E23C3926_F64C_11D1_8C51_444553540000_.wvu.Cols" localSheetId="0" hidden="1">#REF!</definedName>
    <definedName name="Z_E23C3926_F64C_11D1_8C51_444553540000_.wvu.Cols" hidden="1">#REF!</definedName>
    <definedName name="Z_E23C3926_F64C_11D1_8C51_444553540000_.wvu.Rows" localSheetId="0" hidden="1">#REF!</definedName>
    <definedName name="Z_E23C3926_F64C_11D1_8C51_444553540000_.wvu.Rows" hidden="1">#REF!</definedName>
    <definedName name="Z_E9F13515_FA03_11D1_8C51_444553540000_.wvu.Cols" localSheetId="0" hidden="1">#REF!,#REF!</definedName>
    <definedName name="Z_E9F13515_FA03_11D1_8C51_444553540000_.wvu.Cols" hidden="1">#REF!,#REF!</definedName>
    <definedName name="Z_E9F1351E_FA03_11D1_8C51_444553540000_.wvu.Cols" localSheetId="0" hidden="1">#REF!,#REF!</definedName>
    <definedName name="Z_E9F1351E_FA03_11D1_8C51_444553540000_.wvu.Cols" hidden="1">#REF!,#REF!</definedName>
    <definedName name="Z_E9F13523_FA03_11D1_8C51_444553540000_.wvu.Cols" localSheetId="0" hidden="1">#REF!</definedName>
    <definedName name="Z_E9F13523_FA03_11D1_8C51_444553540000_.wvu.Cols" hidden="1">#REF!</definedName>
    <definedName name="Z_F7CC403E_074D_11D2_8C51_444553540000_.wvu.Cols" localSheetId="0" hidden="1">#REF!,#REF!</definedName>
    <definedName name="Z_F7CC403E_074D_11D2_8C51_444553540000_.wvu.Cols" hidden="1">#REF!,#REF!</definedName>
    <definedName name="Z_F7CC4047_074D_11D2_8C51_444553540000_.wvu.Cols" localSheetId="0" hidden="1">#REF!,#REF!</definedName>
    <definedName name="Z_F7CC4047_074D_11D2_8C51_444553540000_.wvu.Cols" hidden="1">#REF!,#REF!</definedName>
    <definedName name="Z_F7CC404C_074D_11D2_8C51_444553540000_.wvu.Cols" localSheetId="0" hidden="1">#REF!</definedName>
    <definedName name="Z_F7CC404C_074D_11D2_8C51_444553540000_.wvu.Cols" hidden="1">#REF!</definedName>
    <definedName name="Zaid" localSheetId="0">#REF!</definedName>
    <definedName name="Zaid">#REF!</definedName>
    <definedName name="ZANSWER" localSheetId="0">#REF!</definedName>
    <definedName name="ZANSWER">#REF!</definedName>
    <definedName name="ZAR">'[46] Unit 1 Summary'!#REF!</definedName>
    <definedName name="zc">#REF!</definedName>
    <definedName name="zdghjzdxu">[28]VIABILITY!#REF!</definedName>
    <definedName name="zdsggha">#REF!</definedName>
    <definedName name="zeile13">#REF!</definedName>
    <definedName name="Ziffer">#REF!</definedName>
    <definedName name="ziffer1">#REF!</definedName>
    <definedName name="zjsblsiajs">'[11]Estimate Warehouse'!#REF!</definedName>
    <definedName name="ZM">'[22]220 11  BS '!#REF!</definedName>
    <definedName name="Zo">#REF!</definedName>
    <definedName name="zro">#REF!</definedName>
    <definedName name="zru">#REF!</definedName>
    <definedName name="zu">#REF!</definedName>
    <definedName name="zxjkzgtblfi">#REF!</definedName>
    <definedName name="Zys">#REF!</definedName>
    <definedName name="ZYX">#REF!</definedName>
    <definedName name="ZZ">#REF!</definedName>
    <definedName name="ZZZ">#REF!</definedName>
    <definedName name="エスカレ">'[46] Unit 1 Summary'!#REF!</definedName>
    <definedName name="エンジ" localSheetId="0">'[46] Unit 1 Summary'!#REF!</definedName>
    <definedName name="エンジ">'[46] Unit 1 Summary'!#REF!</definedName>
    <definedName name="コンテ" localSheetId="0">'[46] Unit 1 Summary'!#REF!</definedName>
    <definedName name="コンテ">'[46] Unit 1 Summary'!#REF!</definedName>
    <definedName name="견적번호">#REF!</definedName>
    <definedName name="박어쟈루" hidden="1">#REF!</definedName>
    <definedName name="아아">#REF!,#REF!,#REF!,#REF!,#REF!,#REF!,#REF!</definedName>
    <definedName name="一般費">'[46] Unit 1 Summary'!#REF!</definedName>
    <definedName name="你">#REF!</definedName>
    <definedName name="你6">#REF!</definedName>
    <definedName name="关税等">#REF!</definedName>
    <definedName name="关税等1">#REF!</definedName>
    <definedName name="关税等2">#REF!</definedName>
    <definedName name="国产">#REF!</definedName>
    <definedName name="国产1">#REF!</definedName>
    <definedName name="国产2">#REF!</definedName>
    <definedName name="土建">#REF!</definedName>
    <definedName name="安装">#REF!</definedName>
    <definedName name="总调">#REF!</definedName>
    <definedName name="总调1">#REF!</definedName>
    <definedName name="总调2">#REF!</definedName>
    <definedName name="据付計">'[46] Unit 1 Summary'!#REF!</definedName>
    <definedName name="施工">#REF!</definedName>
    <definedName name="施工保险">#REF!</definedName>
    <definedName name="機器計">'[46] Unit 1 Summary'!#REF!</definedName>
    <definedName name="第三家">#REF!</definedName>
    <definedName name="第二家">#REF!</definedName>
    <definedName name="輸送費">'[46] Unit 1 Summary'!#REF!</definedName>
    <definedName name="运杂费">#REF!</definedName>
    <definedName name="运费">#REF!</definedName>
    <definedName name="运费2">#REF!</definedName>
    <definedName name="运输">#REF!</definedName>
    <definedName name="运输保险">#REF!</definedName>
    <definedName name="进口">#REF!</definedName>
    <definedName name="进口1">#REF!</definedName>
    <definedName name="进口2">#REF!</definedName>
    <definedName name="鉄骨">'[46] Unit 1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1" i="41" l="1"/>
  <c r="E308" i="41"/>
  <c r="E307" i="41"/>
  <c r="E232" i="41"/>
  <c r="E233" i="41" s="1"/>
  <c r="E223" i="41"/>
  <c r="E221" i="41"/>
  <c r="E214" i="41"/>
  <c r="E213" i="41"/>
  <c r="E212" i="41"/>
  <c r="E209" i="41"/>
  <c r="E208" i="41"/>
  <c r="E207" i="41"/>
  <c r="E206" i="41"/>
  <c r="E200" i="41"/>
  <c r="E196" i="41"/>
  <c r="E192" i="41"/>
  <c r="E191" i="41"/>
  <c r="E189" i="41"/>
  <c r="E186" i="41"/>
  <c r="E185" i="41"/>
  <c r="E183" i="41"/>
  <c r="E182" i="41"/>
  <c r="E181" i="41"/>
  <c r="E167" i="41"/>
  <c r="E165" i="41"/>
  <c r="E136" i="41"/>
  <c r="E135" i="41"/>
  <c r="E134" i="41"/>
  <c r="E133" i="41"/>
  <c r="E132" i="41"/>
  <c r="E131" i="41"/>
  <c r="E130" i="41"/>
  <c r="E129" i="41"/>
  <c r="E128" i="41"/>
  <c r="E127" i="41"/>
  <c r="E126" i="41"/>
  <c r="E125" i="41"/>
  <c r="E124" i="41"/>
  <c r="E119" i="41"/>
  <c r="C119" i="41"/>
  <c r="C136" i="41" s="1"/>
  <c r="E118" i="41"/>
  <c r="C118" i="41"/>
  <c r="C135" i="41" s="1"/>
  <c r="E117" i="41"/>
  <c r="C117" i="41"/>
  <c r="C134" i="41" s="1"/>
  <c r="E116" i="41"/>
  <c r="C116" i="41"/>
  <c r="C133" i="41" s="1"/>
  <c r="E115" i="41"/>
  <c r="C115" i="41"/>
  <c r="C132" i="41" s="1"/>
  <c r="E114" i="41"/>
  <c r="C114" i="41"/>
  <c r="C131" i="41" s="1"/>
  <c r="E113" i="41"/>
  <c r="C113" i="41"/>
  <c r="C130" i="41" s="1"/>
  <c r="E112" i="41"/>
  <c r="C112" i="41"/>
  <c r="C129" i="41" s="1"/>
  <c r="E111" i="41"/>
  <c r="C111" i="41"/>
  <c r="C128" i="41" s="1"/>
  <c r="E110" i="41"/>
  <c r="C110" i="41"/>
  <c r="C127" i="41" s="1"/>
  <c r="E109" i="41"/>
  <c r="C109" i="41"/>
  <c r="C126" i="41" s="1"/>
  <c r="E108" i="41"/>
  <c r="C108" i="41"/>
  <c r="C125" i="41" s="1"/>
  <c r="E107" i="41"/>
  <c r="C107" i="41"/>
  <c r="C124" i="41" s="1"/>
  <c r="E101" i="41"/>
  <c r="E100" i="41"/>
  <c r="E99" i="41"/>
  <c r="E98" i="41"/>
  <c r="E97" i="41"/>
  <c r="E96" i="41"/>
  <c r="E95" i="41"/>
  <c r="E94" i="41"/>
  <c r="E93" i="41"/>
  <c r="E92" i="41"/>
  <c r="E91" i="41"/>
  <c r="E90" i="41"/>
  <c r="E89" i="41"/>
  <c r="E88" i="41"/>
  <c r="E80" i="41"/>
  <c r="E79" i="41"/>
  <c r="E78" i="41"/>
  <c r="E77" i="41"/>
  <c r="E76" i="41"/>
  <c r="E75" i="41"/>
  <c r="E74" i="41"/>
  <c r="E73" i="41"/>
  <c r="E72" i="41"/>
  <c r="E71" i="41"/>
  <c r="E70" i="41"/>
  <c r="E69" i="41"/>
  <c r="E38" i="41"/>
  <c r="E37" i="41"/>
</calcChain>
</file>

<file path=xl/sharedStrings.xml><?xml version="1.0" encoding="utf-8"?>
<sst xmlns="http://schemas.openxmlformats.org/spreadsheetml/2006/main" count="813" uniqueCount="528">
  <si>
    <t>Once Off</t>
  </si>
  <si>
    <t>SUMMARY</t>
  </si>
  <si>
    <t>DESCRIPTION</t>
  </si>
  <si>
    <t>UNIT</t>
  </si>
  <si>
    <t>RATE</t>
  </si>
  <si>
    <t>PRELIMINARIES AND GENERALS</t>
  </si>
  <si>
    <t>ITEM NO.</t>
  </si>
  <si>
    <t>QTY</t>
  </si>
  <si>
    <t>AMOUNT</t>
  </si>
  <si>
    <t>ITEM 1</t>
  </si>
  <si>
    <t>PRELIMINARIES AND GENERAL</t>
  </si>
  <si>
    <t xml:space="preserve">Safety file </t>
  </si>
  <si>
    <t>Medicals - Entry (Per Person)</t>
  </si>
  <si>
    <t>Per Person</t>
  </si>
  <si>
    <t>Medicals - Exit (Per Person)</t>
  </si>
  <si>
    <t>Security Clearance Certification (Per Person)</t>
  </si>
  <si>
    <t>Training (Working at heights) (Per Person)</t>
  </si>
  <si>
    <t>ITEM 3</t>
  </si>
  <si>
    <t>3.1.1</t>
  </si>
  <si>
    <t>ITEM NO. 2</t>
  </si>
  <si>
    <t>RESOURCES</t>
  </si>
  <si>
    <t xml:space="preserve">Normal Hours </t>
  </si>
  <si>
    <t>Hours</t>
  </si>
  <si>
    <t>3.1.2</t>
  </si>
  <si>
    <t>3.1.3</t>
  </si>
  <si>
    <t>Item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</si>
  <si>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</si>
  <si>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</si>
  <si>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</si>
  <si>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</si>
  <si>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</si>
  <si>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</si>
  <si>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</si>
  <si>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</si>
  <si>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</si>
  <si>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</si>
  <si>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</si>
  <si>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</si>
  <si>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</si>
  <si>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</si>
  <si>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</si>
  <si>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</si>
  <si>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</si>
  <si>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 xml:space="preserve">Saturday Overtime 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</si>
  <si>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</si>
  <si>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</si>
  <si>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</si>
  <si>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</si>
  <si>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</si>
  <si>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</si>
  <si>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</si>
  <si>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</si>
  <si>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</si>
  <si>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</si>
  <si>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 xml:space="preserve">Overtime - Sundays and Public Holidays 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</si>
  <si>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</si>
  <si>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</si>
  <si>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</si>
  <si>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</si>
  <si>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</si>
  <si>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</si>
  <si>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</si>
  <si>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</si>
  <si>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</si>
  <si>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</si>
  <si>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DESIGN TEAM</t>
  </si>
  <si>
    <t>CONSTRUCTION TEAM</t>
  </si>
  <si>
    <t>Safety Officer (3 Years Relevant experience) (1 Off)</t>
  </si>
  <si>
    <t>Semi-skilled site support (3 Years Relevant experience) (4 Off)</t>
  </si>
  <si>
    <t>General Labour (1-3 Years Relevant experience) (8 Off)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</si>
  <si>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</si>
  <si>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</si>
  <si>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</si>
  <si>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</si>
  <si>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</si>
  <si>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</si>
  <si>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</si>
  <si>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</si>
  <si>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</si>
  <si>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</si>
  <si>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3.1.4</t>
  </si>
  <si>
    <t>3.1.5</t>
  </si>
  <si>
    <t>Site Establishment for: Delivery of Office Converted Containers (3m x 12m)(1 Off)</t>
  </si>
  <si>
    <t>Site Establishment for: Delivery of Kitchen Converted Container (3m x 6m)(1 Off)</t>
  </si>
  <si>
    <t>Site Establishment for: Delivery of Ablution Container (3m x 9m)(1 Off)</t>
  </si>
  <si>
    <t>Site Establishment for: Delivery of Storage Containers (3m x 12m)(1 Off)</t>
  </si>
  <si>
    <t>1.1.11</t>
  </si>
  <si>
    <t>1.1.12</t>
  </si>
  <si>
    <t>1.1.13</t>
  </si>
  <si>
    <t>1.1.14</t>
  </si>
  <si>
    <t>De Establishment - Office Converted Containers (3m x 12m) (1 Off)</t>
  </si>
  <si>
    <t>De Establishment - Ablution: 3m x 12m - 11 Toilet Split M/F  (1 Off)</t>
  </si>
  <si>
    <t>De Establishment - Storage Containers (3m x 12m) (1 Off)</t>
  </si>
  <si>
    <t>De Establishment - Kitchen: 3m x 6m (1 Off)</t>
  </si>
  <si>
    <t>Fixed Items:</t>
  </si>
  <si>
    <t>Time Related Items:</t>
  </si>
  <si>
    <t>Monthly</t>
  </si>
  <si>
    <t>Rental of 3 x 12m Office Converted Container (1 Off)</t>
  </si>
  <si>
    <t>Rental of 6 x 3m Kitchen Converted Container (1 Off)</t>
  </si>
  <si>
    <t>Rental of 3 x 12m Storage Container (1 Off)</t>
  </si>
  <si>
    <r>
      <t>Rental of Portable Flushable Toilet with handwash basin (</t>
    </r>
    <r>
      <rPr>
        <b/>
        <sz val="8"/>
        <color indexed="8"/>
        <rFont val="Arial"/>
        <family val="2"/>
      </rPr>
      <t>To be serviced once a week</t>
    </r>
    <r>
      <rPr>
        <sz val="8"/>
        <color indexed="8"/>
        <rFont val="Arial"/>
        <family val="2"/>
      </rPr>
      <t>)</t>
    </r>
    <r>
      <rPr>
        <sz val="8"/>
        <color theme="1"/>
        <rFont val="Arial"/>
        <family val="2"/>
      </rPr>
      <t xml:space="preserve"> (1 Off)</t>
    </r>
  </si>
  <si>
    <t>Sub-total Item 1.1 (Fixed P&amp;G Items) carried to Summary:</t>
  </si>
  <si>
    <t>Sub-total Item 1.2 (Time Related P&amp;G Items) carried to Summary:</t>
  </si>
  <si>
    <t>Total Item 1 (Preliminary &amp; General) carried to Summary:</t>
  </si>
  <si>
    <t>1.2.1</t>
  </si>
  <si>
    <t>1.2.2</t>
  </si>
  <si>
    <t>1.2.3</t>
  </si>
  <si>
    <t>1.2.4</t>
  </si>
  <si>
    <t>1.2.5</t>
  </si>
  <si>
    <t>1.2.6</t>
  </si>
  <si>
    <t>Rigger (3 Years Relevant experience) (1 Off)</t>
  </si>
  <si>
    <t>Storeman (3 Years Relevant experience) (1 Off)</t>
  </si>
  <si>
    <t>2.2.11</t>
  </si>
  <si>
    <t>2.2.12</t>
  </si>
  <si>
    <t>2.3.11</t>
  </si>
  <si>
    <t>2.3.12</t>
  </si>
  <si>
    <t>2.4.11</t>
  </si>
  <si>
    <t>2.4.12</t>
  </si>
  <si>
    <t>Mechanical Technician Trade (3 Years Relevant experience) (1 Off)</t>
  </si>
  <si>
    <t>Structural Technician Trade (3 Years Relevant experience) (1 Off)</t>
  </si>
  <si>
    <t>Driver (For 14 Bus Seater) (2 Off)</t>
  </si>
  <si>
    <t>No</t>
  </si>
  <si>
    <t>3.2.3</t>
  </si>
  <si>
    <t>3.2.1</t>
  </si>
  <si>
    <t>3.2.2</t>
  </si>
  <si>
    <t>3.2.4</t>
  </si>
  <si>
    <t>3.2.5</t>
  </si>
  <si>
    <t>3.2.6</t>
  </si>
  <si>
    <t>3.2.7</t>
  </si>
  <si>
    <t>3.2.8</t>
  </si>
  <si>
    <t>PPE</t>
  </si>
  <si>
    <t>CONSTRUCTION</t>
  </si>
  <si>
    <t>1.2.10</t>
  </si>
  <si>
    <t>2.3.13</t>
  </si>
  <si>
    <t>2.2.13</t>
  </si>
  <si>
    <t>2.2.14</t>
  </si>
  <si>
    <t>2.4.13</t>
  </si>
  <si>
    <t>Sub-total item 2.4 (Overtime - Sundays and Public Holidays) carried to Final Summary :</t>
  </si>
  <si>
    <t>Sub-total item 2.3 (Saturday Overtime) carried to Final Summary :</t>
  </si>
  <si>
    <t>Sub-total for item 2.2 (Normal Hours) carried to Final Summary :</t>
  </si>
  <si>
    <t>Sub-total Item 2.1 (Design Team) carried to Final Summary:</t>
  </si>
  <si>
    <t>Trainings</t>
  </si>
  <si>
    <t>First Aid (Valid for 3 years)</t>
  </si>
  <si>
    <t>Basic Fire Fighting (Valid for 2 years)</t>
  </si>
  <si>
    <t>OHS Act (Valid for 2 years)</t>
  </si>
  <si>
    <t>Legal Liability (Once Off) (2 Off)</t>
  </si>
  <si>
    <t>Supervisory Safety (Valid for 2 years) (2 Off)</t>
  </si>
  <si>
    <t>Planned Job Observation (Once Off)</t>
  </si>
  <si>
    <t>HIRA (Valid for 2 years))</t>
  </si>
  <si>
    <t>Incident Investigator (Valid for 2 years)</t>
  </si>
  <si>
    <t>1.2.11</t>
  </si>
  <si>
    <t>1.1.15</t>
  </si>
  <si>
    <t>Rental of 4x2 Double Cab Bakkie (2 Off)</t>
  </si>
  <si>
    <t>2.1.10</t>
  </si>
  <si>
    <t>2.1.11</t>
  </si>
  <si>
    <t>Rental of 14 Seater Bus (2 Off)</t>
  </si>
  <si>
    <t>m2</t>
  </si>
  <si>
    <t>M</t>
  </si>
  <si>
    <t>80mm M8 expansion bolt</t>
  </si>
  <si>
    <t>M10 x 100mm long galvanised bolts drilled and 50mm epoxied into existing concrete</t>
  </si>
  <si>
    <t>Earthworks</t>
  </si>
  <si>
    <t>m</t>
  </si>
  <si>
    <t>Electrical Installation</t>
  </si>
  <si>
    <t>150mm G9 Material under floors, steps, pavings, etc.</t>
  </si>
  <si>
    <t>150mm G7 Material under floors, steps, pavings, etc.</t>
  </si>
  <si>
    <t>150mm G5 Material under floors, steps, pavings, etc.</t>
  </si>
  <si>
    <t>125mm G4 Material under floors, steps, pavings, etc.</t>
  </si>
  <si>
    <t>PARKING</t>
  </si>
  <si>
    <t>kg</t>
  </si>
  <si>
    <t>175 x 75 x 20 x 2.5mm Cold rolled lipped channels, 6.31kg/m mild steel purlins</t>
  </si>
  <si>
    <t>Rental of Grader (1 Off)</t>
  </si>
  <si>
    <t>Rental of 4 X 4 Backhoe Loader -TLB (1 Off)</t>
  </si>
  <si>
    <t>Site Establishment for: Delivery of TLB(1 Off)</t>
  </si>
  <si>
    <t>Site Establishment for: Delivery of Smooth roller (1 Off)</t>
  </si>
  <si>
    <t>1.2.7</t>
  </si>
  <si>
    <t>1.2.8</t>
  </si>
  <si>
    <t>1.2.9</t>
  </si>
  <si>
    <t>30mm Asphalt surfacing</t>
  </si>
  <si>
    <t>Fencing</t>
  </si>
  <si>
    <t>single strand barbed wire</t>
  </si>
  <si>
    <t>Barbed wire</t>
  </si>
  <si>
    <t>GUARD HOUSE</t>
  </si>
  <si>
    <t>Plumbing</t>
  </si>
  <si>
    <t>m3</t>
  </si>
  <si>
    <t>Excavation for footing</t>
  </si>
  <si>
    <t>Hardcore and compaction</t>
  </si>
  <si>
    <t>25MPa Concrete</t>
  </si>
  <si>
    <t>Steel Reinforcement rebars</t>
  </si>
  <si>
    <t>Damp Proof Memmbrane</t>
  </si>
  <si>
    <t>Walls and Brickwork</t>
  </si>
  <si>
    <t>230mm Bricks / Blocks</t>
  </si>
  <si>
    <t>Brick force</t>
  </si>
  <si>
    <t>Aluminium windows</t>
  </si>
  <si>
    <t>Roof Structure and Coverings</t>
  </si>
  <si>
    <t>Roof trusses (Timber/Steel)</t>
  </si>
  <si>
    <t>Roof Insulation</t>
  </si>
  <si>
    <t>Doors and Windows</t>
  </si>
  <si>
    <t>External Security door including frame</t>
  </si>
  <si>
    <t>Window and door buglar guards</t>
  </si>
  <si>
    <t>Floor Screed</t>
  </si>
  <si>
    <t>Floor Tiles</t>
  </si>
  <si>
    <t>Floor and Finishes</t>
  </si>
  <si>
    <t>Wall tiles</t>
  </si>
  <si>
    <t>Ceiling (Gypsum/Board)</t>
  </si>
  <si>
    <t>Internal and External plaster</t>
  </si>
  <si>
    <t>Internal and External painting</t>
  </si>
  <si>
    <t>Toilet (WC)</t>
  </si>
  <si>
    <t>Wash Hand Basin and Tap</t>
  </si>
  <si>
    <t>PVC Drainage pipe &amp; Fittings</t>
  </si>
  <si>
    <t>Wate Outlet and Traps</t>
  </si>
  <si>
    <t>Waterproof to wet area</t>
  </si>
  <si>
    <t>Distribution Board</t>
  </si>
  <si>
    <t>Cable and Conduit</t>
  </si>
  <si>
    <t>LED Internal lights</t>
  </si>
  <si>
    <t>LED External bulkheads</t>
  </si>
  <si>
    <t>Switches and Socket</t>
  </si>
  <si>
    <t>Earthing System</t>
  </si>
  <si>
    <t>1.3.1</t>
  </si>
  <si>
    <t>1.3.2</t>
  </si>
  <si>
    <t>1.3.3</t>
  </si>
  <si>
    <t>1.4.1</t>
  </si>
  <si>
    <t>1.4.2</t>
  </si>
  <si>
    <t>1.4.3</t>
  </si>
  <si>
    <t>1.4.4</t>
  </si>
  <si>
    <t>FENCING</t>
  </si>
  <si>
    <t>Excavation for 500x500x900mm bases</t>
  </si>
  <si>
    <t>Disposal of excavated material</t>
  </si>
  <si>
    <t>25MPa reinforced concrete bases (500x500x900mm)</t>
  </si>
  <si>
    <t>Formwork to sides</t>
  </si>
  <si>
    <t>2.6m heavy-duty galvanized steel posts</t>
  </si>
  <si>
    <t>Anti-rust coating / galvanizing</t>
  </si>
  <si>
    <t>2.6m high anti-climb fence panels (358 mesh or similar)</t>
  </si>
  <si>
    <t>Panel clamps &amp; fixings</t>
  </si>
  <si>
    <t>Anti-tamper bolts</t>
  </si>
  <si>
    <t>Set</t>
  </si>
  <si>
    <t>Gate posts (heavy-duty)</t>
  </si>
  <si>
    <t>Double-leaf vehicular gate (6m wide x 2.6m high)</t>
  </si>
  <si>
    <t>Gate locking mechanism</t>
  </si>
  <si>
    <t>Pedestrian gate (1.2m wide x 2.6m high)</t>
  </si>
  <si>
    <t>Sub-Total for Fencing carried to Final Summary:</t>
  </si>
  <si>
    <t>Y-Arms</t>
  </si>
  <si>
    <t xml:space="preserve">Supply and Compact of Sub-base material </t>
  </si>
  <si>
    <t xml:space="preserve">Roof fastener </t>
  </si>
  <si>
    <t>Downpipes</t>
  </si>
  <si>
    <t>Stormwater channels</t>
  </si>
  <si>
    <t>Catch pits</t>
  </si>
  <si>
    <t>300mm Stormwater pipes</t>
  </si>
  <si>
    <t>200 x 100 x 22, Hot rolled parallel flange 22.4kg/m Mild steel IPE 200 colum (2.4m long)</t>
  </si>
  <si>
    <t>200 x 100 x 22, Hot rolled parallel flange 22.4kg/m Mild steel IPE 200 colum (6.5m long)</t>
  </si>
  <si>
    <t xml:space="preserve">Structural Steel </t>
  </si>
  <si>
    <t>Roof fastener and flashings</t>
  </si>
  <si>
    <t>Asphalt Surfacing</t>
  </si>
  <si>
    <t>Prime coat</t>
  </si>
  <si>
    <t>Tack coat</t>
  </si>
  <si>
    <t>1.5.1</t>
  </si>
  <si>
    <t>1.5.2</t>
  </si>
  <si>
    <t>1.5.3</t>
  </si>
  <si>
    <t>1.5.4</t>
  </si>
  <si>
    <t>1.6.1</t>
  </si>
  <si>
    <t>1.6.2</t>
  </si>
  <si>
    <t>1.6.3</t>
  </si>
  <si>
    <t>1.4.5</t>
  </si>
  <si>
    <t>Stormwater Management</t>
  </si>
  <si>
    <t>Electrical and Mechanical Installation</t>
  </si>
  <si>
    <t>12000 BTU air conditioner</t>
  </si>
  <si>
    <t>Painting</t>
  </si>
  <si>
    <t>Standard Parking lines</t>
  </si>
  <si>
    <t>Arrow parking signs</t>
  </si>
  <si>
    <t>Disabled parking sign</t>
  </si>
  <si>
    <t>Excavation for cabling</t>
  </si>
  <si>
    <t>Backfill Materials</t>
  </si>
  <si>
    <t>35MPa Concrete</t>
  </si>
  <si>
    <t>Formwork</t>
  </si>
  <si>
    <t>Foundation bolts and templates suitable for highlight mast</t>
  </si>
  <si>
    <t>Grouting (Similar to Prostruct 531) to fill the space between the base plate and top of foundation plinth</t>
  </si>
  <si>
    <t>10mm Reinforcement Bar (Y10)</t>
  </si>
  <si>
    <t>16mm Reinforcement Bar (Y16)</t>
  </si>
  <si>
    <t>25mm Reinforcement Bar (Y25)</t>
  </si>
  <si>
    <t>30m High mast Pole Galvanised C/W 6 Way Bracket and Spike</t>
  </si>
  <si>
    <t>4 Core 35mm2 Cu Conductors with galvanised SWA</t>
  </si>
  <si>
    <t xml:space="preserve">Single Drum Winch </t>
  </si>
  <si>
    <t>Hydraulic Power Tool with Remote</t>
  </si>
  <si>
    <t>Test Lead (5Pin, 16A, 8m long)</t>
  </si>
  <si>
    <t>4 Core 4mm2 Cu unarmoured</t>
  </si>
  <si>
    <t>3CR12 Connection Stubby Hinge Lockable to be mounted at Mast</t>
  </si>
  <si>
    <t>Energy Saving 600W LED Flood Light Fitting</t>
  </si>
  <si>
    <t xml:space="preserve">80A 25 kA (J25S) 3 Phase Circuit Breakers Mounted in MINISUBS/ Transformer </t>
  </si>
  <si>
    <t>Earthing Comprising of 2 x Earth-Spike (s) with 70mm-Square Bare-Copper-Earth-Wire</t>
  </si>
  <si>
    <t>Labelling including Tapes, Lugs, Ferrules, Staples, Bandit Strap</t>
  </si>
  <si>
    <t>Internal fibreglass DB with Photocell, Splinter box and 5c x 2.5mm trailing cable</t>
  </si>
  <si>
    <t>3-Pole MCB</t>
  </si>
  <si>
    <t>1-Pole MCB 20A</t>
  </si>
  <si>
    <t>1-Pole MCB 10A</t>
  </si>
  <si>
    <t>DP 30mA 40A</t>
  </si>
  <si>
    <t>3-Pole Contactor</t>
  </si>
  <si>
    <r>
      <t>m</t>
    </r>
    <r>
      <rPr>
        <vertAlign val="superscript"/>
        <sz val="8"/>
        <color theme="1"/>
        <rFont val="Arial"/>
        <family val="2"/>
      </rPr>
      <t xml:space="preserve">3 </t>
    </r>
  </si>
  <si>
    <r>
      <t>m</t>
    </r>
    <r>
      <rPr>
        <vertAlign val="superscript"/>
        <sz val="8"/>
        <color theme="1"/>
        <rFont val="Arial"/>
        <family val="2"/>
      </rPr>
      <t xml:space="preserve">2 </t>
    </r>
  </si>
  <si>
    <t>2.5.1</t>
  </si>
  <si>
    <t>2.5.6</t>
  </si>
  <si>
    <t>2.5.3</t>
  </si>
  <si>
    <t>2.5.2</t>
  </si>
  <si>
    <t>2.6.2</t>
  </si>
  <si>
    <t>2.5.4</t>
  </si>
  <si>
    <t>2.5.5</t>
  </si>
  <si>
    <t>2.6.1</t>
  </si>
  <si>
    <t>2.6.4</t>
  </si>
  <si>
    <t>2.6.3</t>
  </si>
  <si>
    <t>2.6.5</t>
  </si>
  <si>
    <t>2.7.1</t>
  </si>
  <si>
    <t>2.7.2</t>
  </si>
  <si>
    <t>2.7.3</t>
  </si>
  <si>
    <t>2.7.6</t>
  </si>
  <si>
    <t>2.7.4</t>
  </si>
  <si>
    <t>2.7.5</t>
  </si>
  <si>
    <t>2.7.7</t>
  </si>
  <si>
    <t>Sub-Total Item 2 (Guard House) Carried to Final Summary:</t>
  </si>
  <si>
    <t>ITEM NO. 3</t>
  </si>
  <si>
    <t>3.2.9</t>
  </si>
  <si>
    <t>3.2.10</t>
  </si>
  <si>
    <t>3.2.11</t>
  </si>
  <si>
    <t>3.2.12</t>
  </si>
  <si>
    <t>1.7.1</t>
  </si>
  <si>
    <t>1.7.3</t>
  </si>
  <si>
    <t>1.7.2</t>
  </si>
  <si>
    <t>1.7.4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</si>
  <si>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</si>
  <si>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</si>
  <si>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</si>
  <si>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</si>
  <si>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</si>
  <si>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</si>
  <si>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</si>
  <si>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</si>
  <si>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</si>
  <si>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</si>
  <si>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</si>
  <si>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</si>
  <si>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</si>
  <si>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</si>
  <si>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1.8.15</t>
  </si>
  <si>
    <t>1.8.16</t>
  </si>
  <si>
    <t>1.8.17</t>
  </si>
  <si>
    <t>1.8.18</t>
  </si>
  <si>
    <t>1.8.19</t>
  </si>
  <si>
    <t>1.8.20</t>
  </si>
  <si>
    <t>1.8.21</t>
  </si>
  <si>
    <t>1.8.22</t>
  </si>
  <si>
    <t>1.8.23</t>
  </si>
  <si>
    <t>1.8.24</t>
  </si>
  <si>
    <t>1.8.25</t>
  </si>
  <si>
    <t>1.8.26</t>
  </si>
  <si>
    <t>1.8.27</t>
  </si>
  <si>
    <t>4.1.2</t>
  </si>
  <si>
    <t>4.1.3</t>
  </si>
  <si>
    <t>4.1.4</t>
  </si>
  <si>
    <t>2.1.12</t>
  </si>
  <si>
    <t>Analogue addressable optical smoke detectors</t>
  </si>
  <si>
    <t>Mechanical Installation</t>
  </si>
  <si>
    <t>Supply, delivery, installation, connection, testing, and commissioning of a completely functioning hose reel installation as itemised below:</t>
  </si>
  <si>
    <t>50 mm diameter medium quality (SANS 62) black steel hose reel supply pipework including breaking in, elbows, fittings, hangers, offsets around structure, etc.</t>
  </si>
  <si>
    <t>25 mm diameter (horizontal main) medium quality (SANS 62) black steel hose reel supply pipework including breaking in, elbows, fittings, hangers, offsets around structure, etc.</t>
  </si>
  <si>
    <t>Hose reels with 30 metres of 25mm diameter approved hose and metal nozzle (not plastic) (Complete).</t>
  </si>
  <si>
    <t>5kg CO2 fire extinguishers fully installed on Varnished meranti backing boards</t>
  </si>
  <si>
    <t>9kg DCP fire extinguishers fully installed on Varnished meranti backing boards</t>
  </si>
  <si>
    <t>1.9.1</t>
  </si>
  <si>
    <t>1.9.2</t>
  </si>
  <si>
    <t>1.9.3</t>
  </si>
  <si>
    <t>1.9.4</t>
  </si>
  <si>
    <t>1.9.5</t>
  </si>
  <si>
    <t>1.9.6</t>
  </si>
  <si>
    <t>PH120 cabling of appropriate diameter for the wiring of fire detection system to specification. (PH-120 only – 1.0mm² minimum - 2 core)</t>
  </si>
  <si>
    <t>Supply and installation of flexible galvanized steel conduit with steel couplings</t>
  </si>
  <si>
    <t>2.7.8</t>
  </si>
  <si>
    <t>2.7.9</t>
  </si>
  <si>
    <t>2.7.10</t>
  </si>
  <si>
    <t>1.9.7</t>
  </si>
  <si>
    <t>Connection of Mechanical services to existing services</t>
  </si>
  <si>
    <t>Connection of existing electricl line</t>
  </si>
  <si>
    <t>item</t>
  </si>
  <si>
    <t>100W Eurolux Round Large grid buldhead light</t>
  </si>
  <si>
    <t>TOOLS AND EQUIPMENT</t>
  </si>
  <si>
    <t>Tool Boxes</t>
  </si>
  <si>
    <t>Cable Tester</t>
  </si>
  <si>
    <t>Multimeter</t>
  </si>
  <si>
    <t>Fibre Splicing</t>
  </si>
  <si>
    <t>Hand Drills</t>
  </si>
  <si>
    <t>Grinders</t>
  </si>
  <si>
    <t>Welding tools</t>
  </si>
  <si>
    <t>Ladders</t>
  </si>
  <si>
    <t>Sub-total Item 3 (Tools and Equipment) carried to Summary</t>
  </si>
  <si>
    <t>ITEM 5</t>
  </si>
  <si>
    <t xml:space="preserve">Supply and Delivery of 128 - Channel NVR system, Software, monitoring Station, Fibre Network, &amp; Cabling </t>
  </si>
  <si>
    <t>5.1.1</t>
  </si>
  <si>
    <t>128 Channel NVR</t>
  </si>
  <si>
    <t>32 GB memory; 16 TB storage, 2U,12 bay racking mount kit with locking bezel' 2 x USB Front, 2 x USB 3.0; 4 x RJ45 Network; 1 x VGA, Rear, 1 x VGA Front; 110/220 VAC 50/60 Hz Input Voltage; 110V/220V Auto Sensing; Average BTU rating = 880 BTU/Hr, peak 2800 BTU/Hr; Recording and Monitoring Performance: 380 fps @1080p, 1-way audio, 800 Mbps, Including NVR Software Licences</t>
  </si>
  <si>
    <t>Software</t>
  </si>
  <si>
    <t>Webserver, CCTV Software, Digital Video Splitter, Firewall</t>
  </si>
  <si>
    <t>Monitoring Station</t>
  </si>
  <si>
    <t>Windows PC with operating System, 2 x 24 inch screens &amp; software</t>
  </si>
  <si>
    <t>Wireless Mouse</t>
  </si>
  <si>
    <t>HDMI Cable</t>
  </si>
  <si>
    <t>Back-up Storage</t>
  </si>
  <si>
    <t>2 kVA UPS</t>
  </si>
  <si>
    <t>Fibre Network Switches</t>
  </si>
  <si>
    <t>32-Port Ethernet Switch</t>
  </si>
  <si>
    <t xml:space="preserve">64-Port Ethernet Switch </t>
  </si>
  <si>
    <t>8-Port Ethernet Switch</t>
  </si>
  <si>
    <t>Fibre Network/Ethernet link</t>
  </si>
  <si>
    <t>12U Rack Cabinet IP55</t>
  </si>
  <si>
    <t>PSU 48VDC 3A Power Pack</t>
  </si>
  <si>
    <t>48V DC 9AH Rechargeable Sealed Battery</t>
  </si>
  <si>
    <t>Cabling</t>
  </si>
  <si>
    <t>4 mm2/4C/PCV/SWA/PVC Power Supply</t>
  </si>
  <si>
    <t xml:space="preserve">CAT 7/7A Network Cable ST Pure Copper Ethernet Cable </t>
  </si>
  <si>
    <t>12 Core 50/125 Multimode (Corrugated Steel Tape)</t>
  </si>
  <si>
    <r>
      <t>10mm</t>
    </r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PVC Earth wire</t>
    </r>
  </si>
  <si>
    <t>Cable Termination</t>
  </si>
  <si>
    <t>4 mm2/4C/PCV/SWA/PVC Cable termination</t>
  </si>
  <si>
    <t>Fibre optic Splicing (12 Core)</t>
  </si>
  <si>
    <t>Fibre Optic Flyleads</t>
  </si>
  <si>
    <t>CAT 7/7A RJ45 Termination</t>
  </si>
  <si>
    <t>10mm2 PVC PVC Earth Wire termination</t>
  </si>
  <si>
    <t>Cable Routing</t>
  </si>
  <si>
    <t>Galvanised Steel Conduit 20mm diameter</t>
  </si>
  <si>
    <t>Galvanised Steel Conduit PVC Round Boxes 1-4 way</t>
  </si>
  <si>
    <t>110mm 6m PE, pipe/sleeve, include sealing and draw wires</t>
  </si>
  <si>
    <t>OL 8300</t>
  </si>
  <si>
    <t>Cameras</t>
  </si>
  <si>
    <t>IR Fixed Bullet Camera 1/2.7"; CMOS Sensor 1080p or 5MP; WDR, IP Based, 3.6mm lens, 12VDC, IP 67 IP ONVIF</t>
  </si>
  <si>
    <t>Camera Enclosure</t>
  </si>
  <si>
    <t>Camera Dust Proof Junction Box</t>
  </si>
  <si>
    <t>Wall Mounted Bracket</t>
  </si>
  <si>
    <t xml:space="preserve">Camera lightning protection </t>
  </si>
  <si>
    <t>COC</t>
  </si>
  <si>
    <t>ITEM 4</t>
  </si>
  <si>
    <t>CCTV</t>
  </si>
  <si>
    <t>4.1.1.1</t>
  </si>
  <si>
    <t>4.1.2.1</t>
  </si>
  <si>
    <t>4.1.3.1</t>
  </si>
  <si>
    <t>4.1.3.2</t>
  </si>
  <si>
    <t>4.1.3.3</t>
  </si>
  <si>
    <t>4.1.3.4</t>
  </si>
  <si>
    <t>4.1.3.5</t>
  </si>
  <si>
    <t>4.1.4.1</t>
  </si>
  <si>
    <t>4.1.4.2</t>
  </si>
  <si>
    <t>4.1.4.3</t>
  </si>
  <si>
    <t>4.1.4.4</t>
  </si>
  <si>
    <t>4.1.4.5</t>
  </si>
  <si>
    <t>4.1.4.6</t>
  </si>
  <si>
    <t>4.1.4.7</t>
  </si>
  <si>
    <t>4.1.5</t>
  </si>
  <si>
    <t>4.1.5.1</t>
  </si>
  <si>
    <t>4.1.5.2</t>
  </si>
  <si>
    <t>4.1.5.3</t>
  </si>
  <si>
    <t>4.1.5.4</t>
  </si>
  <si>
    <t>4.1.6</t>
  </si>
  <si>
    <t>4.1.6.1</t>
  </si>
  <si>
    <t>4.1.6.2</t>
  </si>
  <si>
    <t>4.1.6.3</t>
  </si>
  <si>
    <t>4.1.6.4</t>
  </si>
  <si>
    <t>4.1.6.5</t>
  </si>
  <si>
    <t>4.1.7</t>
  </si>
  <si>
    <t>4.1.7.1</t>
  </si>
  <si>
    <t>4.1.7.2</t>
  </si>
  <si>
    <t>4.1.7.3</t>
  </si>
  <si>
    <t>4.1.7.4</t>
  </si>
  <si>
    <t>4.2.5.5</t>
  </si>
  <si>
    <t>4.1.8</t>
  </si>
  <si>
    <t>4.1.8.1</t>
  </si>
  <si>
    <t>4.1.8.2</t>
  </si>
  <si>
    <t>4.1.8.3</t>
  </si>
  <si>
    <t>4.1.8.4</t>
  </si>
  <si>
    <t>4.1.8.5</t>
  </si>
  <si>
    <t>Sub-Total for CCTV carried to Final Summary:</t>
  </si>
  <si>
    <t>LANDSCAPING</t>
  </si>
  <si>
    <t>Sub-Total for Landscaping carried to Final Summary:</t>
  </si>
  <si>
    <t>Sub-Total Item 1 (Parking) carried to Final Summary:</t>
  </si>
  <si>
    <t>Site Establishment for: Delivery of Grader (1 Off)</t>
  </si>
  <si>
    <t>De Establishment -  Grader (1 Off)</t>
  </si>
  <si>
    <t>De Establishment - 10 Ton Smooth roller (1 Off)</t>
  </si>
  <si>
    <t>De Establishment- 4x4 TLB (1 Off)</t>
  </si>
  <si>
    <t>Rental of 12 Cubed Tipper Truck (2 Off)</t>
  </si>
  <si>
    <t>Rental of 10 Ton Smooth Roller (1 Off)</t>
  </si>
  <si>
    <t>8 Ton Crane Truck</t>
  </si>
  <si>
    <t>1.3.4</t>
  </si>
  <si>
    <t>1.3.5</t>
  </si>
  <si>
    <t>1.3.6</t>
  </si>
  <si>
    <t>1.3.7</t>
  </si>
  <si>
    <t>1.3.8</t>
  </si>
  <si>
    <t>1.3.9</t>
  </si>
  <si>
    <t>Architect (Professional with SACA with  5 Years Relevant experience) (1 Off)</t>
  </si>
  <si>
    <t>Project /Site Manager (Professional with SACPMP with  5 Years Relevant experience) (1 Off)</t>
  </si>
  <si>
    <t>Structural Engineer  (Professional with ECSA with  5 Years Relevant experience) (1 Off)</t>
  </si>
  <si>
    <t>Civil Engineer  (Professional with ECSA with  5 Years Relevant experience) (1 Off)</t>
  </si>
  <si>
    <t>Mechanical Engineer  (Professional with ECSA with  5 Years Relevant experience) (1 Off)</t>
  </si>
  <si>
    <t>Electrical Engineer  (Professional with ECSA with  5 Years Relevant experience) (1 Off)</t>
  </si>
  <si>
    <t>Land Surveyor  (Professional with SAGC with  5 Years Relevant experience) (1 Off)</t>
  </si>
  <si>
    <t>Safety Officer (Professional with SACPMP with  5 Years Relevant experience) (1 Off)</t>
  </si>
  <si>
    <t>Quantity Surveyor  (Professional with SACQSP with  5 Years Relevant experience) (1 Off)</t>
  </si>
  <si>
    <t>Geotechnical Engineer (Professional with ECSA with 5 Years Relevant experience5) (1 Off)</t>
  </si>
  <si>
    <t>Control and Instrumentation Engineer (Professional with ECSA with  5 Years Relevant experience) (1 Off)</t>
  </si>
  <si>
    <t>Draughts person (5 Years Relevant experience) (2 Off)</t>
  </si>
  <si>
    <t>Site Manager (5 Years Relevant experience) (1 Off)</t>
  </si>
  <si>
    <t>Site Agent / Supervisor (5 Years Relevant experience) (1 Off)</t>
  </si>
  <si>
    <t>Electrical Technician Trade (3 Years Relevant experience) (1 Off)</t>
  </si>
  <si>
    <t>C&amp;I Electrician Trade (3 Years Relevant experience) (1 Off)</t>
  </si>
  <si>
    <t>Civil Electrician Trade (3 Years Relevant experience) (1 Off)</t>
  </si>
  <si>
    <t>Document Controller (3 Years Relevant experience) (1 Off)</t>
  </si>
  <si>
    <t>Excavation for footing (500*500*350mm)</t>
  </si>
  <si>
    <t>350x350x10mm Base plate</t>
  </si>
  <si>
    <t>Roof Sheeting - 0.8mm IBR</t>
  </si>
  <si>
    <t>Box Gutters</t>
  </si>
  <si>
    <t>Warning signs</t>
  </si>
  <si>
    <t>Ton</t>
  </si>
  <si>
    <t>Internal door including frame and ironmongery</t>
  </si>
  <si>
    <t>4.1.8.6</t>
  </si>
  <si>
    <t>KKS Labelling</t>
  </si>
  <si>
    <t>Supply and Install landscaping on the unpaved areas</t>
  </si>
  <si>
    <t>no</t>
  </si>
  <si>
    <t>3.2.13</t>
  </si>
  <si>
    <t>TITAN 4: four arm, full height, bi-directional single turnstile - Single turnstile - Polyester exterior grade powder coat - charcoal blue - Fail Secure with Biometric/fingerprint reader mounting bracket - Polyester exterior grade powder coat - charcoal blue and with Set of two batteries - 12V 7aH with connection leads .</t>
  </si>
  <si>
    <t>1.4.6</t>
  </si>
  <si>
    <t>PROJECT:DESIGN AND CONSTRUCTION OF NORTHGATE PARKING FACILITY AT KUSILE POWER STATION FOR A PERIOD OF 10 MONTHS</t>
  </si>
  <si>
    <t>TOOLS AND EQUIPMENTS</t>
  </si>
  <si>
    <t>Sub-total item 2 (Resources) carried to Final Summary :</t>
  </si>
  <si>
    <t>GUARD HOUSE CONSTRUCTION (2.4 X 2.4m with ablution)</t>
  </si>
  <si>
    <t>SECTON 2</t>
  </si>
  <si>
    <t>ITEM NO.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</si>
</sst>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* #,##0.00_ ;_ * \-#,##0.00_ ;_ * &quot;-&quot;??_ ;_ @_ "/>
    <numFmt numFmtId="165" formatCode="&quot;R&quot;#,##0.00"/>
    <numFmt numFmtId="166" formatCode="0.0"/>
    <numFmt numFmtId="167" formatCode="_-[$R-1C09]* #,##0.00_-;\-[$R-1C09]* #,##0.00_-;_-[$R-1C09]* &quot;-&quot;??_-;_-@_-"/>
    <numFmt numFmtId="168" formatCode="_-* #,##0.00\ __-;\-* #,##0.00\ __-;_-* &quot;-&quot;??\ _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0"/>
      <name val="Arial CE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u/>
      <sz val="8"/>
      <color rgb="FF000000"/>
      <name val="Arial"/>
      <family val="2"/>
    </font>
    <font>
      <sz val="10"/>
      <name val="Arial CE"/>
      <charset val="134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6" fillId="0" borderId="0"/>
    <xf numFmtId="0" fontId="5" fillId="0" borderId="0"/>
    <xf numFmtId="0" fontId="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6" fillId="0" borderId="0"/>
    <xf numFmtId="0" fontId="5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" fillId="0" borderId="0"/>
    <xf numFmtId="44" fontId="5" fillId="0" borderId="0" applyFont="0" applyFill="0" applyBorder="0" applyAlignment="0" applyProtection="0"/>
    <xf numFmtId="0" fontId="10" fillId="0" borderId="0"/>
  </cellStyleXfs>
  <cellXfs count="22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0" fontId="4" fillId="0" borderId="0" xfId="9" applyNumberFormat="1" applyFont="1" applyFill="1" applyAlignment="1">
      <alignment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0" fontId="3" fillId="0" borderId="0" xfId="8" quotePrefix="1" applyFont="1" applyAlignment="1">
      <alignment vertical="center"/>
    </xf>
    <xf numFmtId="167" fontId="7" fillId="0" borderId="0" xfId="0" applyNumberFormat="1" applyFont="1" applyAlignment="1">
      <alignment vertical="center"/>
    </xf>
    <xf numFmtId="43" fontId="7" fillId="0" borderId="0" xfId="1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2" xfId="6" applyFont="1" applyBorder="1" applyAlignment="1">
      <alignment vertical="center"/>
    </xf>
    <xf numFmtId="0" fontId="2" fillId="0" borderId="6" xfId="6" applyFont="1" applyBorder="1" applyAlignment="1">
      <alignment horizontal="center" vertical="center"/>
    </xf>
    <xf numFmtId="1" fontId="4" fillId="0" borderId="4" xfId="6" applyNumberFormat="1" applyFont="1" applyBorder="1" applyAlignment="1">
      <alignment horizontal="center" vertical="center"/>
    </xf>
    <xf numFmtId="0" fontId="3" fillId="0" borderId="2" xfId="6" applyFont="1" applyBorder="1" applyAlignment="1">
      <alignment horizontal="left" vertical="center" wrapText="1"/>
    </xf>
    <xf numFmtId="166" fontId="4" fillId="0" borderId="4" xfId="6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4" fillId="0" borderId="6" xfId="6" applyFont="1" applyBorder="1" applyAlignment="1">
      <alignment horizontal="center" vertical="center"/>
    </xf>
    <xf numFmtId="0" fontId="4" fillId="2" borderId="0" xfId="6" applyFont="1" applyFill="1" applyAlignment="1">
      <alignment vertical="center"/>
    </xf>
    <xf numFmtId="0" fontId="4" fillId="2" borderId="0" xfId="6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11" xfId="6" applyFont="1" applyBorder="1" applyAlignment="1">
      <alignment horizontal="center" vertical="center"/>
    </xf>
    <xf numFmtId="0" fontId="2" fillId="0" borderId="12" xfId="6" applyFont="1" applyBorder="1" applyAlignment="1">
      <alignment horizontal="center" vertical="center"/>
    </xf>
    <xf numFmtId="0" fontId="2" fillId="0" borderId="13" xfId="6" applyFont="1" applyBorder="1" applyAlignment="1">
      <alignment horizontal="center" vertical="center"/>
    </xf>
    <xf numFmtId="0" fontId="2" fillId="0" borderId="14" xfId="6" applyFont="1" applyBorder="1" applyAlignment="1">
      <alignment horizontal="center" vertical="center"/>
    </xf>
    <xf numFmtId="0" fontId="2" fillId="0" borderId="15" xfId="6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2" fillId="0" borderId="4" xfId="6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1" fontId="4" fillId="0" borderId="6" xfId="0" applyNumberFormat="1" applyFont="1" applyBorder="1" applyAlignment="1">
      <alignment horizontal="center" vertical="top" shrinkToFit="1"/>
    </xf>
    <xf numFmtId="37" fontId="2" fillId="0" borderId="0" xfId="6" quotePrefix="1" applyNumberFormat="1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7" fillId="0" borderId="6" xfId="5" applyFont="1" applyBorder="1" applyAlignment="1">
      <alignment horizontal="right" vertical="center" wrapText="1" indent="1"/>
    </xf>
    <xf numFmtId="0" fontId="2" fillId="0" borderId="6" xfId="0" applyFont="1" applyBorder="1" applyAlignment="1">
      <alignment horizontal="right" vertical="center" inden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166" fontId="2" fillId="0" borderId="4" xfId="6" applyNumberFormat="1" applyFont="1" applyBorder="1" applyAlignment="1">
      <alignment horizontal="center" vertical="center"/>
    </xf>
    <xf numFmtId="0" fontId="4" fillId="0" borderId="0" xfId="23" applyFont="1" applyAlignment="1">
      <alignment horizontal="left"/>
    </xf>
    <xf numFmtId="0" fontId="7" fillId="0" borderId="0" xfId="23" applyFont="1" applyAlignment="1">
      <alignment horizontal="left"/>
    </xf>
    <xf numFmtId="0" fontId="2" fillId="0" borderId="12" xfId="15" applyFont="1" applyBorder="1" applyAlignment="1">
      <alignment horizontal="center" vertical="center"/>
    </xf>
    <xf numFmtId="0" fontId="3" fillId="0" borderId="6" xfId="15" applyFont="1" applyBorder="1" applyAlignment="1">
      <alignment horizontal="center" vertical="center"/>
    </xf>
    <xf numFmtId="0" fontId="4" fillId="0" borderId="6" xfId="15" applyFont="1" applyBorder="1" applyAlignment="1">
      <alignment horizontal="center"/>
    </xf>
    <xf numFmtId="0" fontId="4" fillId="0" borderId="12" xfId="15" applyFont="1" applyBorder="1" applyAlignment="1">
      <alignment horizontal="center" vertical="center"/>
    </xf>
    <xf numFmtId="1" fontId="4" fillId="0" borderId="6" xfId="15" applyNumberFormat="1" applyFont="1" applyBorder="1" applyAlignment="1">
      <alignment horizontal="center" vertical="top" shrinkToFit="1"/>
    </xf>
    <xf numFmtId="0" fontId="4" fillId="0" borderId="2" xfId="15" applyFont="1" applyBorder="1" applyAlignment="1">
      <alignment horizontal="left" vertical="center" indent="1"/>
    </xf>
    <xf numFmtId="0" fontId="4" fillId="0" borderId="2" xfId="15" applyFont="1" applyBorder="1" applyAlignment="1">
      <alignment horizontal="left" vertical="top" indent="1"/>
    </xf>
    <xf numFmtId="0" fontId="13" fillId="0" borderId="0" xfId="15" applyFont="1" applyAlignment="1">
      <alignment horizontal="left" vertical="center"/>
    </xf>
    <xf numFmtId="0" fontId="2" fillId="0" borderId="2" xfId="15" applyFont="1" applyBorder="1" applyAlignment="1">
      <alignment horizontal="left" vertical="center"/>
    </xf>
    <xf numFmtId="1" fontId="4" fillId="0" borderId="12" xfId="15" applyNumberFormat="1" applyFont="1" applyBorder="1" applyAlignment="1">
      <alignment horizontal="center" vertical="center"/>
    </xf>
    <xf numFmtId="0" fontId="4" fillId="0" borderId="2" xfId="15" applyFont="1" applyBorder="1" applyAlignment="1">
      <alignment horizontal="center" vertical="top"/>
    </xf>
    <xf numFmtId="0" fontId="2" fillId="0" borderId="6" xfId="15" applyFont="1" applyBorder="1" applyAlignment="1">
      <alignment horizontal="right" vertical="center" indent="1"/>
    </xf>
    <xf numFmtId="0" fontId="2" fillId="0" borderId="6" xfId="15" applyFont="1" applyBorder="1" applyAlignment="1">
      <alignment horizontal="center"/>
    </xf>
    <xf numFmtId="0" fontId="3" fillId="0" borderId="2" xfId="6" applyFont="1" applyBorder="1" applyAlignment="1">
      <alignment horizontal="left" vertical="top"/>
    </xf>
    <xf numFmtId="0" fontId="3" fillId="0" borderId="6" xfId="6" applyFont="1" applyBorder="1" applyAlignment="1">
      <alignment horizontal="center" vertical="top"/>
    </xf>
    <xf numFmtId="0" fontId="4" fillId="0" borderId="12" xfId="15" applyFont="1" applyBorder="1" applyAlignment="1">
      <alignment horizontal="left"/>
    </xf>
    <xf numFmtId="44" fontId="2" fillId="0" borderId="2" xfId="6" applyNumberFormat="1" applyFont="1" applyBorder="1" applyAlignment="1">
      <alignment horizontal="center" vertical="center"/>
    </xf>
    <xf numFmtId="0" fontId="4" fillId="0" borderId="0" xfId="23" applyFont="1" applyAlignment="1">
      <alignment horizontal="left" vertical="center"/>
    </xf>
    <xf numFmtId="1" fontId="4" fillId="0" borderId="6" xfId="15" applyNumberFormat="1" applyFont="1" applyBorder="1" applyAlignment="1">
      <alignment horizontal="center" vertical="center"/>
    </xf>
    <xf numFmtId="0" fontId="7" fillId="0" borderId="0" xfId="23" applyFont="1" applyAlignment="1">
      <alignment horizontal="left" vertical="center"/>
    </xf>
    <xf numFmtId="0" fontId="4" fillId="0" borderId="6" xfId="22" applyFont="1" applyBorder="1" applyAlignment="1">
      <alignment horizontal="left" vertical="center" indent="1"/>
    </xf>
    <xf numFmtId="0" fontId="4" fillId="0" borderId="2" xfId="15" applyFont="1" applyBorder="1" applyAlignment="1">
      <alignment horizontal="center"/>
    </xf>
    <xf numFmtId="0" fontId="2" fillId="0" borderId="6" xfId="15" applyFont="1" applyBorder="1" applyAlignment="1">
      <alignment horizontal="center" vertical="center"/>
    </xf>
    <xf numFmtId="1" fontId="4" fillId="0" borderId="12" xfId="15" applyNumberFormat="1" applyFont="1" applyBorder="1" applyAlignment="1">
      <alignment horizontal="left" vertical="top"/>
    </xf>
    <xf numFmtId="0" fontId="4" fillId="0" borderId="6" xfId="6" applyFont="1" applyBorder="1" applyAlignment="1">
      <alignment horizontal="center" vertical="top"/>
    </xf>
    <xf numFmtId="0" fontId="9" fillId="0" borderId="6" xfId="5" applyFont="1" applyBorder="1" applyAlignment="1">
      <alignment vertical="center" wrapText="1"/>
    </xf>
    <xf numFmtId="0" fontId="4" fillId="0" borderId="4" xfId="15" applyFont="1" applyBorder="1" applyAlignment="1">
      <alignment horizontal="left"/>
    </xf>
    <xf numFmtId="0" fontId="2" fillId="0" borderId="2" xfId="15" applyFont="1" applyBorder="1" applyAlignment="1">
      <alignment horizontal="right" vertical="center" indent="1"/>
    </xf>
    <xf numFmtId="0" fontId="4" fillId="0" borderId="0" xfId="15" applyFont="1" applyAlignment="1">
      <alignment horizontal="center"/>
    </xf>
    <xf numFmtId="0" fontId="4" fillId="0" borderId="6" xfId="0" applyFont="1" applyBorder="1" applyAlignment="1">
      <alignment horizontal="left" vertical="top" indent="1"/>
    </xf>
    <xf numFmtId="0" fontId="13" fillId="0" borderId="0" xfId="0" applyFont="1" applyAlignment="1">
      <alignment horizontal="left" vertical="center"/>
    </xf>
    <xf numFmtId="1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1"/>
    </xf>
    <xf numFmtId="1" fontId="4" fillId="0" borderId="3" xfId="0" applyNumberFormat="1" applyFont="1" applyBorder="1" applyAlignment="1">
      <alignment horizontal="center" vertical="top" shrinkToFit="1"/>
    </xf>
    <xf numFmtId="1" fontId="4" fillId="0" borderId="0" xfId="0" applyNumberFormat="1" applyFont="1" applyAlignment="1">
      <alignment horizontal="center" vertical="top" shrinkToFit="1"/>
    </xf>
    <xf numFmtId="166" fontId="4" fillId="0" borderId="1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/>
    <xf numFmtId="0" fontId="2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 indent="1"/>
    </xf>
    <xf numFmtId="0" fontId="13" fillId="0" borderId="12" xfId="15" applyFont="1" applyBorder="1" applyAlignment="1">
      <alignment horizontal="center" vertical="center"/>
    </xf>
    <xf numFmtId="0" fontId="13" fillId="0" borderId="6" xfId="15" applyFont="1" applyBorder="1" applyAlignment="1">
      <alignment horizontal="left" vertical="center" wrapText="1"/>
    </xf>
    <xf numFmtId="0" fontId="13" fillId="0" borderId="6" xfId="15" applyFont="1" applyBorder="1" applyAlignment="1">
      <alignment horizontal="center" vertical="center"/>
    </xf>
    <xf numFmtId="3" fontId="13" fillId="0" borderId="6" xfId="15" applyNumberFormat="1" applyFont="1" applyBorder="1" applyAlignment="1">
      <alignment horizontal="center" vertical="center"/>
    </xf>
    <xf numFmtId="0" fontId="17" fillId="0" borderId="6" xfId="15" applyFont="1" applyBorder="1" applyAlignment="1">
      <alignment horizontal="left" vertical="center" wrapText="1"/>
    </xf>
    <xf numFmtId="0" fontId="13" fillId="0" borderId="0" xfId="15" applyFont="1" applyAlignment="1">
      <alignment horizontal="left" vertical="top"/>
    </xf>
    <xf numFmtId="0" fontId="13" fillId="0" borderId="12" xfId="15" applyFont="1" applyBorder="1" applyAlignment="1">
      <alignment horizontal="center" vertical="top"/>
    </xf>
    <xf numFmtId="0" fontId="13" fillId="0" borderId="6" xfId="15" applyFont="1" applyBorder="1" applyAlignment="1">
      <alignment horizontal="center" vertical="top"/>
    </xf>
    <xf numFmtId="3" fontId="13" fillId="0" borderId="6" xfId="15" applyNumberFormat="1" applyFont="1" applyBorder="1" applyAlignment="1">
      <alignment horizontal="center" vertical="top"/>
    </xf>
    <xf numFmtId="0" fontId="16" fillId="0" borderId="6" xfId="15" applyFont="1" applyBorder="1" applyAlignment="1">
      <alignment horizontal="left" vertical="center" wrapText="1"/>
    </xf>
    <xf numFmtId="0" fontId="16" fillId="0" borderId="0" xfId="15" applyFont="1" applyAlignment="1">
      <alignment horizontal="left" vertical="top"/>
    </xf>
    <xf numFmtId="0" fontId="2" fillId="0" borderId="2" xfId="21" applyFont="1" applyBorder="1" applyAlignment="1">
      <alignment horizontal="right" vertical="center" wrapText="1" indent="1"/>
    </xf>
    <xf numFmtId="0" fontId="16" fillId="0" borderId="6" xfId="15" applyFont="1" applyBorder="1" applyAlignment="1">
      <alignment horizontal="center" vertical="top"/>
    </xf>
    <xf numFmtId="3" fontId="16" fillId="0" borderId="6" xfId="15" applyNumberFormat="1" applyFont="1" applyBorder="1" applyAlignment="1">
      <alignment horizontal="center" vertical="top"/>
    </xf>
    <xf numFmtId="0" fontId="13" fillId="0" borderId="26" xfId="15" applyFont="1" applyBorder="1" applyAlignment="1">
      <alignment horizontal="center" vertical="top"/>
    </xf>
    <xf numFmtId="0" fontId="2" fillId="0" borderId="5" xfId="21" applyFont="1" applyBorder="1" applyAlignment="1">
      <alignment horizontal="right" vertical="center" wrapText="1" indent="1"/>
    </xf>
    <xf numFmtId="0" fontId="16" fillId="0" borderId="7" xfId="15" applyFont="1" applyBorder="1" applyAlignment="1">
      <alignment horizontal="center" vertical="top"/>
    </xf>
    <xf numFmtId="3" fontId="16" fillId="0" borderId="7" xfId="15" applyNumberFormat="1" applyFont="1" applyBorder="1" applyAlignment="1">
      <alignment horizontal="center" vertical="top"/>
    </xf>
    <xf numFmtId="0" fontId="17" fillId="0" borderId="2" xfId="15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center" vertical="center"/>
    </xf>
    <xf numFmtId="0" fontId="3" fillId="0" borderId="2" xfId="21" applyFont="1" applyBorder="1" applyAlignment="1">
      <alignment horizontal="left" vertical="center" wrapText="1"/>
    </xf>
    <xf numFmtId="0" fontId="16" fillId="0" borderId="12" xfId="15" applyFont="1" applyBorder="1" applyAlignment="1">
      <alignment horizontal="center" vertical="top"/>
    </xf>
    <xf numFmtId="0" fontId="7" fillId="0" borderId="0" xfId="0" applyFont="1"/>
    <xf numFmtId="0" fontId="7" fillId="0" borderId="12" xfId="0" applyFont="1" applyBorder="1"/>
    <xf numFmtId="0" fontId="9" fillId="0" borderId="6" xfId="0" applyFont="1" applyBorder="1"/>
    <xf numFmtId="0" fontId="13" fillId="0" borderId="27" xfId="15" applyFont="1" applyBorder="1" applyAlignment="1">
      <alignment horizontal="center" vertical="top"/>
    </xf>
    <xf numFmtId="0" fontId="7" fillId="0" borderId="4" xfId="0" applyFont="1" applyBorder="1"/>
    <xf numFmtId="0" fontId="2" fillId="0" borderId="19" xfId="21" applyFont="1" applyBorder="1" applyAlignment="1">
      <alignment horizontal="right" vertical="center" wrapText="1" indent="1"/>
    </xf>
    <xf numFmtId="0" fontId="16" fillId="0" borderId="19" xfId="15" applyFont="1" applyBorder="1" applyAlignment="1">
      <alignment horizontal="center" vertical="top"/>
    </xf>
    <xf numFmtId="3" fontId="16" fillId="0" borderId="19" xfId="15" applyNumberFormat="1" applyFont="1" applyBorder="1" applyAlignment="1">
      <alignment horizontal="center" vertical="top"/>
    </xf>
    <xf numFmtId="0" fontId="13" fillId="0" borderId="4" xfId="15" applyFont="1" applyBorder="1" applyAlignment="1">
      <alignment horizontal="center" vertical="top"/>
    </xf>
    <xf numFmtId="3" fontId="16" fillId="0" borderId="3" xfId="15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2" xfId="15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166" fontId="2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28" xfId="15" applyFont="1" applyBorder="1" applyAlignment="1">
      <alignment horizontal="right" vertical="center"/>
    </xf>
    <xf numFmtId="0" fontId="2" fillId="0" borderId="29" xfId="21" applyFont="1" applyBorder="1" applyAlignment="1">
      <alignment horizontal="right" vertical="center" wrapText="1"/>
    </xf>
    <xf numFmtId="0" fontId="16" fillId="0" borderId="23" xfId="15" applyFont="1" applyBorder="1" applyAlignment="1">
      <alignment horizontal="right" vertical="center"/>
    </xf>
    <xf numFmtId="3" fontId="16" fillId="0" borderId="23" xfId="15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" fontId="4" fillId="0" borderId="6" xfId="15" applyNumberFormat="1" applyFont="1" applyBorder="1" applyAlignment="1">
      <alignment horizontal="center"/>
    </xf>
    <xf numFmtId="44" fontId="7" fillId="0" borderId="0" xfId="23" applyNumberFormat="1" applyFont="1" applyAlignment="1">
      <alignment horizontal="left"/>
    </xf>
    <xf numFmtId="44" fontId="7" fillId="0" borderId="0" xfId="23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7" fillId="0" borderId="0" xfId="0" applyNumberFormat="1" applyFont="1"/>
    <xf numFmtId="165" fontId="13" fillId="0" borderId="0" xfId="15" applyNumberFormat="1" applyFont="1" applyAlignment="1">
      <alignment horizontal="left" vertical="top"/>
    </xf>
    <xf numFmtId="165" fontId="13" fillId="0" borderId="0" xfId="15" applyNumberFormat="1" applyFont="1" applyAlignment="1">
      <alignment horizontal="left" vertical="center"/>
    </xf>
    <xf numFmtId="165" fontId="16" fillId="0" borderId="0" xfId="15" applyNumberFormat="1" applyFont="1" applyAlignment="1">
      <alignment horizontal="left" vertical="top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8" fillId="0" borderId="31" xfId="0" applyFont="1" applyBorder="1" applyAlignment="1">
      <alignment horizontal="center" vertical="center"/>
    </xf>
    <xf numFmtId="0" fontId="8" fillId="0" borderId="22" xfId="0" applyFont="1" applyBorder="1" applyAlignment="1">
      <alignment horizontal="right" vertical="center" indent="1"/>
    </xf>
    <xf numFmtId="0" fontId="8" fillId="0" borderId="22" xfId="0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66" fontId="16" fillId="0" borderId="12" xfId="15" applyNumberFormat="1" applyFont="1" applyBorder="1" applyAlignment="1">
      <alignment horizontal="center" vertical="top"/>
    </xf>
    <xf numFmtId="44" fontId="7" fillId="0" borderId="0" xfId="2" applyFont="1" applyAlignment="1" applyProtection="1">
      <alignment vertical="center"/>
      <protection locked="0"/>
    </xf>
    <xf numFmtId="44" fontId="7" fillId="0" borderId="0" xfId="2" applyFont="1" applyAlignment="1" applyProtection="1">
      <alignment horizontal="center" vertical="center"/>
      <protection locked="0"/>
    </xf>
    <xf numFmtId="15" fontId="2" fillId="0" borderId="0" xfId="18" applyNumberFormat="1" applyFont="1" applyAlignment="1" applyProtection="1">
      <alignment horizontal="center" vertical="center" wrapText="1"/>
      <protection locked="0"/>
    </xf>
    <xf numFmtId="44" fontId="2" fillId="0" borderId="13" xfId="2" applyFont="1" applyBorder="1" applyAlignment="1" applyProtection="1">
      <alignment horizontal="center" vertical="center"/>
      <protection locked="0"/>
    </xf>
    <xf numFmtId="44" fontId="2" fillId="0" borderId="16" xfId="2" applyFont="1" applyBorder="1" applyAlignment="1" applyProtection="1">
      <alignment horizontal="center" vertical="center"/>
      <protection locked="0"/>
    </xf>
    <xf numFmtId="44" fontId="2" fillId="0" borderId="2" xfId="2" applyFont="1" applyBorder="1" applyAlignment="1" applyProtection="1">
      <alignment horizontal="center" vertical="center"/>
      <protection locked="0"/>
    </xf>
    <xf numFmtId="44" fontId="2" fillId="0" borderId="8" xfId="2" applyFont="1" applyBorder="1" applyAlignment="1" applyProtection="1">
      <alignment horizontal="center" vertical="center"/>
      <protection locked="0"/>
    </xf>
    <xf numFmtId="44" fontId="4" fillId="0" borderId="2" xfId="2" applyFont="1" applyFill="1" applyBorder="1" applyAlignment="1" applyProtection="1">
      <alignment horizontal="center" vertical="center"/>
      <protection locked="0"/>
    </xf>
    <xf numFmtId="44" fontId="4" fillId="0" borderId="8" xfId="2" applyFont="1" applyFill="1" applyBorder="1" applyAlignment="1" applyProtection="1">
      <alignment horizontal="center" vertical="center"/>
      <protection locked="0"/>
    </xf>
    <xf numFmtId="44" fontId="7" fillId="0" borderId="2" xfId="2" applyFont="1" applyBorder="1" applyAlignment="1" applyProtection="1">
      <alignment vertical="center"/>
      <protection locked="0"/>
    </xf>
    <xf numFmtId="44" fontId="7" fillId="0" borderId="18" xfId="2" applyFont="1" applyBorder="1" applyAlignment="1" applyProtection="1">
      <alignment vertical="center"/>
      <protection locked="0"/>
    </xf>
    <xf numFmtId="44" fontId="4" fillId="0" borderId="1" xfId="2" applyFont="1" applyFill="1" applyBorder="1" applyAlignment="1" applyProtection="1">
      <alignment horizontal="center" vertical="center"/>
      <protection locked="0"/>
    </xf>
    <xf numFmtId="44" fontId="4" fillId="0" borderId="18" xfId="2" applyFont="1" applyFill="1" applyBorder="1" applyAlignment="1" applyProtection="1">
      <alignment horizontal="right" vertical="top"/>
      <protection locked="0"/>
    </xf>
    <xf numFmtId="44" fontId="4" fillId="0" borderId="1" xfId="2" applyFont="1" applyBorder="1" applyAlignment="1" applyProtection="1">
      <alignment horizontal="right" vertical="top"/>
      <protection locked="0"/>
    </xf>
    <xf numFmtId="44" fontId="8" fillId="0" borderId="10" xfId="2" applyFont="1" applyFill="1" applyBorder="1" applyAlignment="1" applyProtection="1">
      <alignment horizontal="center" vertical="center"/>
      <protection locked="0"/>
    </xf>
    <xf numFmtId="44" fontId="8" fillId="0" borderId="1" xfId="2" applyFont="1" applyFill="1" applyBorder="1" applyAlignment="1" applyProtection="1">
      <alignment horizontal="center" vertical="center"/>
      <protection locked="0"/>
    </xf>
    <xf numFmtId="44" fontId="4" fillId="0" borderId="1" xfId="2" applyFont="1" applyFill="1" applyBorder="1" applyAlignment="1" applyProtection="1">
      <alignment horizontal="right" vertical="top"/>
      <protection locked="0"/>
    </xf>
    <xf numFmtId="44" fontId="4" fillId="0" borderId="18" xfId="2" applyFont="1" applyFill="1" applyBorder="1" applyAlignment="1" applyProtection="1">
      <alignment horizontal="center" vertical="center"/>
      <protection locked="0"/>
    </xf>
    <xf numFmtId="44" fontId="4" fillId="0" borderId="18" xfId="19" applyFont="1" applyFill="1" applyBorder="1" applyAlignment="1" applyProtection="1">
      <alignment horizontal="right" vertical="top"/>
      <protection locked="0"/>
    </xf>
    <xf numFmtId="44" fontId="4" fillId="0" borderId="1" xfId="0" applyNumberFormat="1" applyFont="1" applyBorder="1" applyAlignment="1" applyProtection="1">
      <alignment horizontal="right" vertical="top"/>
      <protection locked="0"/>
    </xf>
    <xf numFmtId="44" fontId="4" fillId="0" borderId="1" xfId="2" applyFont="1" applyBorder="1" applyAlignment="1" applyProtection="1">
      <alignment horizontal="right"/>
      <protection locked="0"/>
    </xf>
    <xf numFmtId="44" fontId="4" fillId="0" borderId="18" xfId="2" applyFont="1" applyFill="1" applyBorder="1" applyAlignment="1" applyProtection="1">
      <alignment horizontal="right" vertical="center"/>
      <protection locked="0"/>
    </xf>
    <xf numFmtId="44" fontId="4" fillId="0" borderId="18" xfId="19" applyFont="1" applyFill="1" applyBorder="1" applyAlignment="1" applyProtection="1">
      <alignment horizontal="right" vertical="center"/>
      <protection locked="0"/>
    </xf>
    <xf numFmtId="44" fontId="4" fillId="0" borderId="2" xfId="2" applyFont="1" applyFill="1" applyBorder="1" applyAlignment="1" applyProtection="1">
      <alignment horizontal="right" vertical="top"/>
      <protection locked="0"/>
    </xf>
    <xf numFmtId="44" fontId="8" fillId="0" borderId="8" xfId="2" applyFont="1" applyFill="1" applyBorder="1" applyAlignment="1" applyProtection="1">
      <alignment horizontal="center" vertical="center"/>
      <protection locked="0"/>
    </xf>
    <xf numFmtId="44" fontId="2" fillId="0" borderId="18" xfId="2" applyFont="1" applyBorder="1" applyAlignment="1" applyProtection="1">
      <alignment horizontal="right" vertical="top"/>
      <protection locked="0"/>
    </xf>
    <xf numFmtId="44" fontId="2" fillId="0" borderId="1" xfId="2" applyFont="1" applyBorder="1" applyAlignment="1" applyProtection="1">
      <alignment horizontal="right" vertical="top"/>
      <protection locked="0"/>
    </xf>
    <xf numFmtId="44" fontId="2" fillId="0" borderId="18" xfId="2" applyFont="1" applyBorder="1" applyAlignment="1" applyProtection="1">
      <alignment horizontal="right" vertical="center"/>
      <protection locked="0"/>
    </xf>
    <xf numFmtId="44" fontId="2" fillId="0" borderId="1" xfId="2" applyFont="1" applyBorder="1" applyAlignment="1" applyProtection="1">
      <alignment horizontal="right" vertical="center"/>
      <protection locked="0"/>
    </xf>
    <xf numFmtId="44" fontId="2" fillId="0" borderId="10" xfId="2" applyFont="1" applyBorder="1" applyAlignment="1" applyProtection="1">
      <alignment horizontal="right" vertical="top"/>
      <protection locked="0"/>
    </xf>
    <xf numFmtId="44" fontId="2" fillId="0" borderId="18" xfId="2" applyFont="1" applyFill="1" applyBorder="1" applyAlignment="1" applyProtection="1">
      <alignment horizontal="center" vertical="top"/>
      <protection locked="0"/>
    </xf>
    <xf numFmtId="44" fontId="2" fillId="0" borderId="8" xfId="2" applyFont="1" applyBorder="1" applyAlignment="1" applyProtection="1">
      <alignment horizontal="right" vertical="top"/>
      <protection locked="0"/>
    </xf>
    <xf numFmtId="167" fontId="7" fillId="0" borderId="18" xfId="0" applyNumberFormat="1" applyFont="1" applyBorder="1" applyAlignment="1" applyProtection="1">
      <alignment vertical="center"/>
      <protection locked="0"/>
    </xf>
    <xf numFmtId="167" fontId="7" fillId="0" borderId="8" xfId="0" applyNumberFormat="1" applyFont="1" applyBorder="1" applyAlignment="1" applyProtection="1">
      <alignment vertical="center"/>
      <protection locked="0"/>
    </xf>
    <xf numFmtId="167" fontId="8" fillId="0" borderId="32" xfId="0" applyNumberFormat="1" applyFont="1" applyBorder="1" applyAlignment="1" applyProtection="1">
      <alignment vertical="center"/>
      <protection locked="0"/>
    </xf>
    <xf numFmtId="167" fontId="8" fillId="0" borderId="10" xfId="0" applyNumberFormat="1" applyFont="1" applyBorder="1" applyAlignment="1" applyProtection="1">
      <alignment vertical="center"/>
      <protection locked="0"/>
    </xf>
    <xf numFmtId="44" fontId="7" fillId="0" borderId="8" xfId="2" applyFont="1" applyBorder="1" applyAlignment="1" applyProtection="1">
      <alignment vertical="center"/>
      <protection locked="0"/>
    </xf>
    <xf numFmtId="44" fontId="13" fillId="0" borderId="18" xfId="2" applyFont="1" applyFill="1" applyBorder="1" applyAlignment="1" applyProtection="1">
      <alignment horizontal="left" vertical="top"/>
      <protection locked="0"/>
    </xf>
    <xf numFmtId="44" fontId="13" fillId="0" borderId="1" xfId="19" applyFont="1" applyFill="1" applyBorder="1" applyAlignment="1" applyProtection="1">
      <alignment horizontal="left" vertical="top"/>
      <protection locked="0"/>
    </xf>
    <xf numFmtId="44" fontId="13" fillId="0" borderId="18" xfId="2" applyFont="1" applyFill="1" applyBorder="1" applyAlignment="1" applyProtection="1">
      <alignment horizontal="left" vertical="center"/>
      <protection locked="0"/>
    </xf>
    <xf numFmtId="44" fontId="7" fillId="0" borderId="18" xfId="2" applyFont="1" applyBorder="1" applyAlignment="1" applyProtection="1">
      <alignment horizontal="center" vertical="center"/>
      <protection locked="0"/>
    </xf>
    <xf numFmtId="44" fontId="13" fillId="0" borderId="1" xfId="19" applyFont="1" applyFill="1" applyBorder="1" applyAlignment="1" applyProtection="1">
      <alignment horizontal="left" vertical="center"/>
      <protection locked="0"/>
    </xf>
    <xf numFmtId="44" fontId="16" fillId="0" borderId="18" xfId="2" applyFont="1" applyFill="1" applyBorder="1" applyAlignment="1" applyProtection="1">
      <alignment horizontal="left" vertical="top"/>
      <protection locked="0"/>
    </xf>
    <xf numFmtId="44" fontId="16" fillId="0" borderId="21" xfId="19" applyFont="1" applyFill="1" applyBorder="1" applyAlignment="1" applyProtection="1">
      <alignment horizontal="left" vertical="top"/>
      <protection locked="0"/>
    </xf>
    <xf numFmtId="44" fontId="16" fillId="0" borderId="1" xfId="19" applyFont="1" applyFill="1" applyBorder="1" applyAlignment="1" applyProtection="1">
      <alignment horizontal="left" vertical="top"/>
      <protection locked="0"/>
    </xf>
    <xf numFmtId="44" fontId="7" fillId="0" borderId="2" xfId="2" applyFont="1" applyBorder="1" applyProtection="1">
      <protection locked="0"/>
    </xf>
    <xf numFmtId="0" fontId="7" fillId="0" borderId="17" xfId="0" applyFont="1" applyBorder="1" applyProtection="1">
      <protection locked="0"/>
    </xf>
    <xf numFmtId="44" fontId="13" fillId="0" borderId="8" xfId="19" applyFont="1" applyFill="1" applyBorder="1" applyAlignment="1" applyProtection="1">
      <alignment horizontal="left" vertical="top"/>
      <protection locked="0"/>
    </xf>
    <xf numFmtId="44" fontId="16" fillId="0" borderId="2" xfId="2" applyFont="1" applyFill="1" applyBorder="1" applyAlignment="1" applyProtection="1">
      <alignment horizontal="left" vertical="top"/>
      <protection locked="0"/>
    </xf>
    <xf numFmtId="44" fontId="16" fillId="0" borderId="17" xfId="19" applyFont="1" applyFill="1" applyBorder="1" applyAlignment="1" applyProtection="1">
      <alignment horizontal="left" vertical="top"/>
      <protection locked="0"/>
    </xf>
    <xf numFmtId="44" fontId="8" fillId="0" borderId="0" xfId="2" applyFont="1" applyAlignment="1" applyProtection="1">
      <alignment horizontal="center" vertical="center"/>
      <protection locked="0"/>
    </xf>
    <xf numFmtId="44" fontId="8" fillId="0" borderId="8" xfId="0" applyNumberFormat="1" applyFont="1" applyBorder="1" applyAlignment="1" applyProtection="1">
      <alignment horizontal="center" vertical="center"/>
      <protection locked="0"/>
    </xf>
    <xf numFmtId="44" fontId="7" fillId="0" borderId="8" xfId="0" applyNumberFormat="1" applyFont="1" applyBorder="1" applyAlignment="1" applyProtection="1">
      <alignment vertical="center"/>
      <protection locked="0"/>
    </xf>
    <xf numFmtId="44" fontId="16" fillId="0" borderId="0" xfId="2" applyFont="1" applyFill="1" applyBorder="1" applyAlignment="1" applyProtection="1">
      <alignment horizontal="left" vertical="top"/>
      <protection locked="0"/>
    </xf>
    <xf numFmtId="44" fontId="16" fillId="0" borderId="5" xfId="2" applyFont="1" applyFill="1" applyBorder="1" applyAlignment="1" applyProtection="1">
      <alignment horizontal="left" vertical="top"/>
      <protection locked="0"/>
    </xf>
    <xf numFmtId="44" fontId="16" fillId="0" borderId="9" xfId="19" applyFont="1" applyFill="1" applyBorder="1" applyAlignment="1" applyProtection="1">
      <alignment horizontal="left" vertical="top"/>
      <protection locked="0"/>
    </xf>
    <xf numFmtId="44" fontId="16" fillId="0" borderId="30" xfId="2" applyFont="1" applyFill="1" applyBorder="1" applyAlignment="1" applyProtection="1">
      <alignment horizontal="left" vertical="top"/>
      <protection locked="0"/>
    </xf>
    <xf numFmtId="44" fontId="16" fillId="0" borderId="20" xfId="19" applyFont="1" applyFill="1" applyBorder="1" applyAlignment="1" applyProtection="1">
      <alignment horizontal="left" vertical="top"/>
      <protection locked="0"/>
    </xf>
    <xf numFmtId="44" fontId="7" fillId="0" borderId="18" xfId="2" applyFont="1" applyBorder="1" applyProtection="1">
      <protection locked="0"/>
    </xf>
    <xf numFmtId="0" fontId="7" fillId="0" borderId="1" xfId="0" applyFont="1" applyBorder="1" applyProtection="1">
      <protection locked="0"/>
    </xf>
    <xf numFmtId="44" fontId="7" fillId="0" borderId="1" xfId="0" applyNumberFormat="1" applyFont="1" applyBorder="1" applyProtection="1">
      <protection locked="0"/>
    </xf>
    <xf numFmtId="44" fontId="16" fillId="0" borderId="24" xfId="2" applyFont="1" applyFill="1" applyBorder="1" applyAlignment="1" applyProtection="1">
      <alignment horizontal="right" vertical="center"/>
      <protection locked="0"/>
    </xf>
    <xf numFmtId="44" fontId="16" fillId="0" borderId="25" xfId="19" applyFont="1" applyFill="1" applyBorder="1" applyAlignment="1" applyProtection="1">
      <alignment horizontal="right" vertical="center"/>
      <protection locked="0"/>
    </xf>
    <xf numFmtId="44" fontId="7" fillId="0" borderId="0" xfId="2" applyFont="1" applyProtection="1">
      <protection locked="0"/>
    </xf>
    <xf numFmtId="0" fontId="7" fillId="0" borderId="0" xfId="0" applyFont="1" applyProtection="1">
      <protection locked="0"/>
    </xf>
  </cellXfs>
  <cellStyles count="31">
    <cellStyle name="Comma" xfId="10" builtinId="3"/>
    <cellStyle name="Comma 2" xfId="11" xr:uid="{F23DFE35-89A0-4452-B5B0-D9A2E300D301}"/>
    <cellStyle name="Comma 2 2" xfId="14" xr:uid="{A08F8EB4-2CE8-4C1D-B022-67E839359037}"/>
    <cellStyle name="Comma 2 2 2" xfId="1" xr:uid="{00000000-0005-0000-0000-000001000000}"/>
    <cellStyle name="Comma 2 2 2 2" xfId="26" xr:uid="{5ABB4A78-0CD7-481A-BA90-9E8920341EF7}"/>
    <cellStyle name="Comma 3" xfId="13" xr:uid="{5646EEE8-DD17-40AA-87D0-7B488AB1F715}"/>
    <cellStyle name="Comma 3 2" xfId="20" xr:uid="{277BDE5A-519C-42DF-8815-C35D400E7386}"/>
    <cellStyle name="Comma 4" xfId="17" xr:uid="{BB714FAA-64EE-46A9-83E1-C10D5B29C1BB}"/>
    <cellStyle name="Comma 5" xfId="27" xr:uid="{7798F389-FA3A-4D33-9A8D-93046E6883CD}"/>
    <cellStyle name="Currency" xfId="2" builtinId="4"/>
    <cellStyle name="Currency 2" xfId="12" xr:uid="{BDBA490E-56FA-49AF-BABB-402B6B4101A9}"/>
    <cellStyle name="Currency 2 2" xfId="29" xr:uid="{BDF175CA-A229-4585-9FA2-5428306BF769}"/>
    <cellStyle name="Currency 3" xfId="19" xr:uid="{8E893847-9103-42C4-9188-011EA8BA1927}"/>
    <cellStyle name="Hyperlink 2" xfId="16" xr:uid="{20FAFA4A-BAAD-4F12-B1B6-FB53531BAD63}"/>
    <cellStyle name="Normal" xfId="0" builtinId="0"/>
    <cellStyle name="Normal 11" xfId="22" xr:uid="{A281C087-F8DE-4035-92BF-34AD58663A13}"/>
    <cellStyle name="Normal 2" xfId="3" xr:uid="{00000000-0005-0000-0000-000005000000}"/>
    <cellStyle name="Normal 2 2" xfId="28" xr:uid="{3921FE3B-09AD-4F27-96B8-B3F7D069C492}"/>
    <cellStyle name="Normal 2 2 2" xfId="30" xr:uid="{7158FFE3-CF0C-47A3-B317-45ED6FE196C7}"/>
    <cellStyle name="Normal 2 2 3" xfId="4" xr:uid="{00000000-0005-0000-0000-000006000000}"/>
    <cellStyle name="Normal 2 2 5" xfId="5" xr:uid="{00000000-0005-0000-0000-000007000000}"/>
    <cellStyle name="Normal 2 3" xfId="23" xr:uid="{E75D543C-16B3-4E70-B332-6FA7C224836B}"/>
    <cellStyle name="Normal 214" xfId="21" xr:uid="{6DF85F83-CB38-4A8B-9F14-24DEB5392F06}"/>
    <cellStyle name="Normal 3" xfId="15" xr:uid="{9D4C5A12-3B63-4AC2-B455-E091DA1409A3}"/>
    <cellStyle name="Normal 3 2 2" xfId="6" xr:uid="{00000000-0005-0000-0000-000008000000}"/>
    <cellStyle name="Normal 3 2 2 2" xfId="24" xr:uid="{1B9464B8-1C2F-48E3-9D4D-1ACDBB19C8C4}"/>
    <cellStyle name="Normal 4" xfId="25" xr:uid="{48FED9C7-0CBF-4157-9C7B-DE031CD2BBF8}"/>
    <cellStyle name="Normal 5" xfId="7" xr:uid="{00000000-0005-0000-0000-000009000000}"/>
    <cellStyle name="Normal_Camden Environmetal Control" xfId="8" xr:uid="{00000000-0005-0000-0000-00000A000000}"/>
    <cellStyle name="Percent 2" xfId="18" xr:uid="{28B00317-422D-4C47-A37F-FF3E7AE06879}"/>
    <cellStyle name="Percent 2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55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microsoft.com/office/2017/10/relationships/person" Target="persons/perso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iant\Local%20Settings\Temporary%20Internet%20Files\Content.IE5\7T82NW11\P&amp;G%20(P3%20&amp;%20P4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Site%202/AppData/Local/Microsoft/Windows/Temporary%20Internet%20Files/Content.IE5/P1V95OJH/Data/Vote%20Revision/Votrev99/Vote'96/Vote'96%20new%20files/96consum.xls" TargetMode="External"/><Relationship Id="rId1" Type="http://schemas.openxmlformats.org/officeDocument/2006/relationships/externalLinkPath" Target="/Users/Site%202/AppData/Local/Microsoft/Windows/Temporary%20Internet%20Files/Content.IE5/P1V95OJH/Data/Vote%20Revision/Votrev99/Vote'96/Vote'96%20new%20files/96consu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Johannesburg\Work\Other\Auret\Central%20Park\Financial\Financial%20Reviews\WINDOWS\TEMP\WORK\EXCLWORK\Namibia\Estimates\namibia%20breweries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WINDOWS\Temporary%20Internet%20Files\Content.IE5\RBC1M58H\Motorola\Feasibilities\feas(11,000m2-single%20tenant)%23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VISED-ISO\Manual%20of%20Standards-Revised\GN-ST-06(2)(Design%20Sheet-Ruled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%20(Marietjie)\Gerrit%20Jansen%20Training\A%20PERWAY%20TRACK%20INGENEERING%20WORKS%20TRAINING%20REPORT%202014-2015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clemouto\LOCALS~1\Temp\Trame_PC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DOCUME~1\CDEVIL~1\LOCALS~1\Temp\notes6030C8\Innesfree%20_Feasibility%20August%205%20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AFROSHINE%20HOLDINGS\Bettie's%20Haven\FINANCIAL\invoice%20-%20contracto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0\Tinashe\Users\siva.CRANEQS\AppData\Local\Microsoft\Windows\Temporary%20Internet%20Files\Content.Outlook\90BXP31V\cost%20plan%20-%20total%20area%20S9R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e\willie%20c\WORK\Tenders\Excel%20Tenders%202003\3-5180%20Kvaerner%20Pulping\22-01-2004\50098840_2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LANG\eashwaran\VILANG-DETAILING\L&amp;T\24100_suriname\Electrical\Ftp-LATESTDRG-FINAL\FINAL\O4052-E-SY-AC-DA-3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c.europa.eu/EIE/FORMS%20-%20CPF/Call%20for%20proposals%202003/Application%20forms/Type%201%20-%20SAVE,%20ALTENER,%20STEER/Participant%20profile_SAVE_ALTENER_STEER_HKA%20type1%20unprotected%20with%20signatu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ORTHY\RATISPAT\Senthil\l&amp;t\PADMA\L&amp;T-SURINAME\vendor\LATEST%20DRG17-09-04\BENDING%20STRESS%20CALCULATION%20FOR%20161KV%20SYSTEM%20%20ME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conicsza.sharepoint.com/Documents%20and%20Settings/BruwerJP/My%20Documents/0%20My%20Documents/Price%20Schedule%20fr%20Enquiries/081100%20JB%20Updated%20Template%20Bsed%20on%20W%20Farm/090305%20CPA,%20LME%20&amp;%20Fx%20Text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Site%202/AppData/Local/Microsoft/Windows/Temporary%20Internet%20Files/Content.IE5/P1V95OJH/Data/Finman/WUC/REP99/Votf0899.xls" TargetMode="External"/><Relationship Id="rId1" Type="http://schemas.openxmlformats.org/officeDocument/2006/relationships/externalLinkPath" Target="/Users/Site%202/AppData/Local/Microsoft/Windows/Temporary%20Internet%20Files/Content.IE5/P1V95OJH/Data/Finman/WUC/REP99/Votf089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TT%20QS%20Cost%20Management\Projects\African%20Harvest\Rustenburg\Viability%20No.%205%20-%20Peugeo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Excel\TENDERS\CAPE\ALPHENVALE%20ON%20NEW%20TOP%20SHEE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-1\C\DATA\Works\PS%20-%20Grootvlei%20CED\C&amp;I\Prices\BOQ%20Schedule%20B%20and%20Schedule%20A_REVISION%20REV%2000%20Accepte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-4.XLW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ice\all-jobs\JOBS\CL95-20\CERT\TAMA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stimates%20for%20new%20development\Bus%20Factory%20Africa\CASH%20FLOW%20rev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QS%20Inf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Administrator/Local%20Settings/Temporary%20Internet%20Files/OLK81/QSB340QS-Report%203%20RMT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Site%202/AppData/Local/Microsoft/Windows/Temporary%20Internet%20Files/Content.IE5/P1V95OJH/Users/Durapi/AppData/Local/Temp/Rar$DIa0.868/P31_LV%20Switchgear_CCFS_120531.xls" TargetMode="External"/><Relationship Id="rId1" Type="http://schemas.openxmlformats.org/officeDocument/2006/relationships/externalLinkPath" Target="/Users/Site%202/AppData/Local/Microsoft/Windows/Temporary%20Internet%20Files/Content.IE5/P1V95OJH/Users/Durapi/AppData/Local/Temp/Rar$DIa0.868/P31_LV%20Switchgear_CCFS_12053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ORTHY\RATISPAT\Senthil\l&amp;t\PADMA\L&amp;T-SURINAME\vendor\LATEST%20DRG17-09-04\CANTILIVER%20STRENGTH%20CAL.%20BPI-SASARAM%20161KV%20IEC-MEK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ackup/QS%20PROJECTS/JHB%20ZOO%20LION%20ENCLOSURE/QS-Report%2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436METRORAIL_BMS\300_COST\Tendercashflowoptions\cashflow.option2.ABridges.exvanderstel%20&amp;%20de%20la%20rey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01\data$\Projects\1.%20Active%20Projects\XFA6UV%20-%20Solvents%20Debottlenecking%20Tie-ins\5.%20COST%20CONTROL\5.2%20PROPOSAL%20PACKAGE%20(WA'S,%20CTR'S,%20QUOTE%20CALC'S)\ZS05020%20-%20Solvents%20de-bottlenecking%20tie%20ins%20CTR%20Rev%20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k\c\JOBS\CL95-13\COST-REP\VIA25-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yalan.naicker.NPA\Local%20Settings\Temporary%20Internet%20Files\OLK80E\summary\oops%20costing%20gon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iant/Local%20Settings/Temporary%20Internet%20Files/Content.IE5/7T82NW11/P&amp;G%20(P3%20&amp;%20P4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harles/Documents/Dunswart/Cost%20Report/Dunswart%20Cost%20Report%201%20-%20rev%2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TT%20QS%20Cost%20Management\Projects\African%20Harvest\Rustenburg\Viability%20No.%205%20-%20Peuge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DOCUME~1\CDEVIL~1\LOCALS~1\Temp\notes6030C8\Innesfree%20_Feasibility%20August%205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tefas1\estimate\Documents%20and%20Settings\Nathan\My%20Documents\GLTA%20M&amp;E\QJ%202006\Pelindaba%20-%2027-02-2006\Pelindaba%20Costing%20Sheet%20-%2023-02-200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ublic\Documents\NIC%20Files\Tenders\ESTIMATION%20WORKING%20PRICE%20DOCS\Estimating%20Module\RK%20Estimating%20Program%20Rev%202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%20-%20LONG%20TERM%20PLANNING\b%20-%20Cost%20to%20Completion\k%20-%20Power%20Delivery\Consolidation%20model\Version%202\141014%20CM(765kV%20Grid)(v2.0)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Site%202/AppData/Local/Microsoft/Windows/Temporary%20Internet%20Files/Content.IE5/P1V95OJH/Analysis%20Breakdown/Hitachi%20Price%20schedules/20070119%20Hitachi-Turb%20Activity%20Schedules(3units).xls" TargetMode="External"/><Relationship Id="rId1" Type="http://schemas.openxmlformats.org/officeDocument/2006/relationships/externalLinkPath" Target="/Users/Site%202/AppData/Local/Microsoft/Windows/Temporary%20Internet%20Files/Content.IE5/P1V95OJH/Analysis%20Breakdown/Hitachi%20Price%20schedules/20070119%20Hitachi-Turb%20Activity%20Schedules(3unit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rcserver3\Design\Elec-Mech\Electrical\meena\O2168-E-SY-BIHAR-ARRAH\ACTIVITIES\DOC,CAL,WRITEUP\DES%20CAL\lp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dma\d\TRIVENI\22171CA1834r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conicsza.sharepoint.com/Users/Reinette/AppData/Local/Temp/Temp1_elenglistdoc.zip/150101-0000-47EL-0005-P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300-720%20HCS%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6283%20elect%20&amp;%20Instr/PROGRESS%20CERTIFICATES/6283-Z109%20%20PROGRESS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&amp; Contents"/>
      <sheetName val="Fly Sheets"/>
      <sheetName val="Summary"/>
      <sheetName val="Executive Summary"/>
      <sheetName val="Summary Estimate"/>
      <sheetName val="Estimate Warehouse"/>
      <sheetName val="Estimate offices"/>
      <sheetName val="Estimate External Works"/>
      <sheetName val="Estimate Warehouse Extn"/>
      <sheetName val="FAC1"/>
      <sheetName val="Proj Cost Sum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(1)"/>
      <sheetName val="PDS(2)"/>
      <sheetName val="PPR"/>
      <sheetName val="DEVSUMMARY"/>
      <sheetName val="FEAS(INPUT)"/>
      <sheetName val="ELEMENT"/>
      <sheetName val="FEAS(BUILD COST)"/>
      <sheetName val="FEAS(FEES &amp; INTEREST)"/>
      <sheetName val="FEAS(RENTAL CALC)"/>
      <sheetName val="EXEC SUMMARY"/>
      <sheetName val="DRAWDOWN"/>
      <sheetName val="PAYMENTS"/>
      <sheetName val="DIFFERENTIAL"/>
      <sheetName val="IRR"/>
      <sheetName val="OPS COST"/>
      <sheetName val="SIS"/>
      <sheetName val="GIS(Anchors &amp; Majors)"/>
      <sheetName val="GIS(Line Shops)"/>
      <sheetName val="GIS(Line Shops) (2)"/>
      <sheetName val="GIS(Line Shops) (3)"/>
      <sheetName val="GIS(Offices)"/>
      <sheetName val="GIS(Other)"/>
      <sheetName val="GIS(Storage&amp;Parking)"/>
      <sheetName val="SLSR"/>
      <sheetName val="LSR(Anchors&amp;Majors)"/>
      <sheetName val="LSR(Line Shops)"/>
      <sheetName val="LSR(Line Shops) (2)"/>
      <sheetName val="LSR(Line Shops) (3)"/>
      <sheetName val="LSR(Offices)"/>
      <sheetName val="LSR(Other)"/>
      <sheetName val="LSR(Storage&amp;Parking)"/>
      <sheetName val="Sheet1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Design"/>
      <sheetName val="Guidelines"/>
      <sheetName val="Lookups"/>
      <sheetName val="LV_CABLES"/>
      <sheetName val="33kV_CABLES"/>
      <sheetName val="AutoOpen_Stub_Data3"/>
      <sheetName val="AutoOpen_Stub_Data1"/>
      <sheetName val="AutoOpen_Stub_Data"/>
      <sheetName val="AutoOpen_Stub_Data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WAY TRACK INGENEERING WORKS"/>
      <sheetName val="Validation"/>
    </sheetNames>
    <sheetDataSet>
      <sheetData sheetId="0"/>
      <sheetData sheetId="1">
        <row r="2955">
          <cell r="B2955" t="str">
            <v xml:space="preserve">2.8 / 18.1 – Employed </v>
          </cell>
        </row>
        <row r="2956">
          <cell r="B2956" t="str">
            <v>4.1/ 18.2 – Unemployed</v>
          </cell>
        </row>
        <row r="2957">
          <cell r="B2957" t="str">
            <v>UNDER 35 YEARS OF AGE</v>
          </cell>
        </row>
        <row r="2958">
          <cell r="B2958" t="str">
            <v>35 OR OLDER</v>
          </cell>
        </row>
        <row r="2959">
          <cell r="B2959" t="str">
            <v>N    None</v>
          </cell>
        </row>
        <row r="2960">
          <cell r="B2960" t="str">
            <v>01  Sight (even with glasses)</v>
          </cell>
        </row>
        <row r="2961">
          <cell r="B2961" t="str">
            <v>02  Hearing (even with a hearing aid)</v>
          </cell>
        </row>
        <row r="2962">
          <cell r="B2962" t="str">
            <v>03  Communication (talking, listening)</v>
          </cell>
        </row>
        <row r="2963">
          <cell r="B2963" t="str">
            <v>04  Physical (moving, standing, grasping)</v>
          </cell>
        </row>
        <row r="2964">
          <cell r="B2964" t="str">
            <v>05  Intellectual (difficulties in learning); retardation</v>
          </cell>
        </row>
        <row r="2965">
          <cell r="B2965" t="str">
            <v>06  Emotional (behavioural or psychological</v>
          </cell>
        </row>
        <row r="2966">
          <cell r="B2966" t="str">
            <v>07  Multiple</v>
          </cell>
        </row>
        <row r="2967">
          <cell r="B2967" t="str">
            <v>09  Disabled but unspecified</v>
          </cell>
        </row>
        <row r="2968">
          <cell r="B2968" t="str">
            <v>U    Unknown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"/>
      <sheetName val="Status Messages"/>
      <sheetName val="Int Type"/>
      <sheetName val="Bilan"/>
      <sheetName val="List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  <sheetName val="SUPPLEMENTARY SHEETS"/>
      <sheetName val="Admin"/>
      <sheetName val="Opening Cash 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95-1"/>
      <sheetName val="Invoice"/>
      <sheetName val="SUM"/>
      <sheetName val="BW1"/>
      <sheetName val="PM"/>
      <sheetName val="ExcTime"/>
      <sheetName val="ExcVar"/>
      <sheetName val="Typing"/>
      <sheetName val="Travel"/>
      <sheetName val="Time"/>
      <sheetName val="Other"/>
      <sheetName val="Help"/>
      <sheetName val="CAT_BLDG"/>
      <sheetName val="SERVICES"/>
      <sheetName val="SCALE2"/>
      <sheetName val="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HEAD</v>
          </cell>
        </row>
        <row r="2">
          <cell r="A2" t="str">
            <v xml:space="preserve"> 1. Using the forms</v>
          </cell>
        </row>
        <row r="3">
          <cell r="A3" t="str">
            <v xml:space="preserve"> 2. Installing an Add-In &amp; Get the latest!</v>
          </cell>
        </row>
        <row r="4">
          <cell r="A4" t="str">
            <v xml:space="preserve"> 3. Begin here</v>
          </cell>
        </row>
        <row r="5">
          <cell r="A5" t="str">
            <v xml:space="preserve"> 4. Menu item: XtraTools</v>
          </cell>
        </row>
        <row r="6">
          <cell r="A6" t="str">
            <v xml:space="preserve"> 5. Toolbars (Read the ToolTips)</v>
          </cell>
        </row>
        <row r="7">
          <cell r="A7" t="str">
            <v xml:space="preserve"> 6. Changing the Appropriate %</v>
          </cell>
        </row>
        <row r="8">
          <cell r="A8" t="str">
            <v xml:space="preserve"> 7.  Blue text &amp; Clearing the data</v>
          </cell>
        </row>
        <row r="9">
          <cell r="A9" t="str">
            <v xml:space="preserve"> 8. Fee scale, and data sheets </v>
          </cell>
        </row>
        <row r="10">
          <cell r="A10" t="str">
            <v>9.  Hide unwanted rows</v>
          </cell>
        </row>
        <row r="11">
          <cell r="A11" t="str">
            <v>10. Writing the summary</v>
          </cell>
        </row>
        <row r="12">
          <cell r="A12" t="str">
            <v>About notes</v>
          </cell>
        </row>
        <row r="13">
          <cell r="A13" t="str">
            <v>About notes, A</v>
          </cell>
        </row>
        <row r="14">
          <cell r="A14" t="str">
            <v>About notes, B</v>
          </cell>
        </row>
        <row r="15">
          <cell r="A15" t="str">
            <v>About notes, C</v>
          </cell>
        </row>
        <row r="16">
          <cell r="A16" t="str">
            <v>About notes, C Contd</v>
          </cell>
        </row>
        <row r="17">
          <cell r="A17" t="str">
            <v>About notes, D</v>
          </cell>
        </row>
        <row r="18">
          <cell r="A18" t="str">
            <v>About notes, E</v>
          </cell>
        </row>
        <row r="19">
          <cell r="A19" t="str">
            <v>Apportionment of Fees, Codes</v>
          </cell>
        </row>
        <row r="20">
          <cell r="A20" t="str">
            <v>Apportionment of Fees, Data</v>
          </cell>
        </row>
        <row r="21">
          <cell r="A21" t="str">
            <v>Apportionment of Fees, Table</v>
          </cell>
        </row>
        <row r="22">
          <cell r="A22" t="str">
            <v>Disbursements, Fees</v>
          </cell>
        </row>
        <row r="23">
          <cell r="A23" t="str">
            <v>Disbursements, Forms</v>
          </cell>
        </row>
        <row r="24">
          <cell r="A24" t="str">
            <v>Excessive variations</v>
          </cell>
        </row>
        <row r="25">
          <cell r="A25" t="str">
            <v>Multi-procurement contract</v>
          </cell>
        </row>
        <row r="26">
          <cell r="A26" t="str">
            <v>Replications, Measured differences</v>
          </cell>
        </row>
        <row r="27">
          <cell r="A27" t="str">
            <v>Replications, Minor differences</v>
          </cell>
        </row>
        <row r="28">
          <cell r="A28" t="str">
            <v>Start</v>
          </cell>
        </row>
        <row r="29">
          <cell r="A29" t="str">
            <v>Summary (1)</v>
          </cell>
        </row>
        <row r="30">
          <cell r="A30" t="str">
            <v>Summary (2)</v>
          </cell>
        </row>
        <row r="31">
          <cell r="A31" t="str">
            <v>Tables</v>
          </cell>
        </row>
        <row r="32">
          <cell r="A32" t="str">
            <v>Tables, Edit</v>
          </cell>
        </row>
        <row r="33">
          <cell r="A33" t="str">
            <v>VAT, No</v>
          </cell>
        </row>
        <row r="34">
          <cell r="A34" t="str">
            <v>Version 2.9</v>
          </cell>
        </row>
        <row r="35">
          <cell r="A35" t="str">
            <v>Version 2.10</v>
          </cell>
        </row>
        <row r="36">
          <cell r="A36" t="str">
            <v>Version 2.11</v>
          </cell>
        </row>
      </sheetData>
      <sheetData sheetId="12">
        <row r="1">
          <cell r="A1" t="str">
            <v>B00</v>
          </cell>
          <cell r="B1" t="str">
            <v>BUILDING SERVICES</v>
          </cell>
          <cell r="C1" t="str">
            <v>Bills of quantites</v>
          </cell>
          <cell r="D1" t="str">
            <v>Simplified bills</v>
          </cell>
          <cell r="E1" t="str">
            <v>Performance-based</v>
          </cell>
          <cell r="F1" t="str">
            <v>Without bills</v>
          </cell>
          <cell r="G1" t="str">
            <v>Builders' quantities</v>
          </cell>
          <cell r="H1" t="str">
            <v>Payment valuations</v>
          </cell>
          <cell r="I1" t="str">
            <v>Cost plus</v>
          </cell>
        </row>
        <row r="2">
          <cell r="A2" t="str">
            <v>B01</v>
          </cell>
        </row>
        <row r="3">
          <cell r="A3" t="str">
            <v>B02</v>
          </cell>
        </row>
        <row r="4">
          <cell r="A4" t="str">
            <v>B03</v>
          </cell>
        </row>
        <row r="5">
          <cell r="A5" t="str">
            <v>B08</v>
          </cell>
        </row>
        <row r="6">
          <cell r="A6" t="str">
            <v>B09</v>
          </cell>
        </row>
        <row r="7">
          <cell r="A7" t="str">
            <v>B10</v>
          </cell>
        </row>
        <row r="8">
          <cell r="A8" t="str">
            <v>E00</v>
          </cell>
        </row>
        <row r="9">
          <cell r="A9" t="str">
            <v>E01</v>
          </cell>
        </row>
        <row r="10">
          <cell r="A10" t="str">
            <v>E02</v>
          </cell>
        </row>
        <row r="11">
          <cell r="A11" t="str">
            <v>E03</v>
          </cell>
        </row>
        <row r="12">
          <cell r="A12" t="str">
            <v>E04</v>
          </cell>
        </row>
        <row r="13">
          <cell r="A13" t="str">
            <v>E05</v>
          </cell>
        </row>
        <row r="14">
          <cell r="A14" t="str">
            <v>E06</v>
          </cell>
        </row>
        <row r="15">
          <cell r="A15" t="str">
            <v>E07</v>
          </cell>
        </row>
        <row r="16">
          <cell r="A16" t="str">
            <v>E08</v>
          </cell>
        </row>
        <row r="17">
          <cell r="A17" t="str">
            <v>E09</v>
          </cell>
        </row>
        <row r="18">
          <cell r="A18" t="str">
            <v>M00</v>
          </cell>
        </row>
        <row r="19">
          <cell r="A19" t="str">
            <v>M01</v>
          </cell>
        </row>
        <row r="20">
          <cell r="A20" t="str">
            <v>M02</v>
          </cell>
        </row>
        <row r="21">
          <cell r="A21" t="str">
            <v>M03</v>
          </cell>
        </row>
        <row r="22">
          <cell r="A22" t="str">
            <v>M04</v>
          </cell>
        </row>
        <row r="23">
          <cell r="A23" t="str">
            <v>M05</v>
          </cell>
        </row>
        <row r="24">
          <cell r="A24" t="str">
            <v>M06</v>
          </cell>
        </row>
        <row r="25">
          <cell r="A25" t="str">
            <v>M07</v>
          </cell>
        </row>
        <row r="26">
          <cell r="A26" t="str">
            <v>M08</v>
          </cell>
        </row>
        <row r="27">
          <cell r="A27" t="str">
            <v>O00</v>
          </cell>
        </row>
        <row r="28">
          <cell r="A28" t="str">
            <v>O01</v>
          </cell>
        </row>
        <row r="29">
          <cell r="A29" t="str">
            <v>O02</v>
          </cell>
        </row>
        <row r="30">
          <cell r="A30" t="str">
            <v>O03</v>
          </cell>
        </row>
        <row r="31">
          <cell r="A31" t="str">
            <v>O04</v>
          </cell>
        </row>
        <row r="32">
          <cell r="A32" t="str">
            <v>O05</v>
          </cell>
        </row>
        <row r="33">
          <cell r="A33" t="str">
            <v>O06</v>
          </cell>
        </row>
        <row r="34">
          <cell r="A34" t="str">
            <v>O07</v>
          </cell>
        </row>
        <row r="35">
          <cell r="A35" t="str">
            <v>O08</v>
          </cell>
        </row>
        <row r="36">
          <cell r="A36" t="str">
            <v>X00</v>
          </cell>
        </row>
      </sheetData>
      <sheetData sheetId="13">
        <row r="1">
          <cell r="A1" t="str">
            <v>B00</v>
          </cell>
          <cell r="B1" t="str">
            <v>Describe service</v>
          </cell>
          <cell r="C1" t="str">
            <v>A</v>
          </cell>
          <cell r="D1" t="str">
            <v>B</v>
          </cell>
          <cell r="E1" t="str">
            <v>C</v>
          </cell>
          <cell r="F1" t="str">
            <v>D</v>
          </cell>
          <cell r="G1" t="str">
            <v>Col ref</v>
          </cell>
          <cell r="H1" t="str">
            <v>TOT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Data"/>
      <sheetName val="Executive Summary"/>
      <sheetName val="Area Summary"/>
      <sheetName val="Area Schedule"/>
      <sheetName val="Info Schedule"/>
      <sheetName val="Cost Plan"/>
      <sheetName val="Package Split"/>
    </sheetNames>
    <sheetDataSet>
      <sheetData sheetId="0">
        <row r="19">
          <cell r="G19" t="str">
            <v>R</v>
          </cell>
        </row>
        <row r="20">
          <cell r="G20">
            <v>0.05</v>
          </cell>
        </row>
        <row r="22">
          <cell r="H22">
            <v>1</v>
          </cell>
        </row>
        <row r="23">
          <cell r="G23">
            <v>42906</v>
          </cell>
        </row>
      </sheetData>
      <sheetData sheetId="1"/>
      <sheetData sheetId="2"/>
      <sheetData sheetId="3"/>
      <sheetData sheetId="4"/>
      <sheetData sheetId="5">
        <row r="40">
          <cell r="A40">
            <v>3</v>
          </cell>
        </row>
        <row r="49">
          <cell r="A49">
            <v>4</v>
          </cell>
        </row>
        <row r="63">
          <cell r="A63">
            <v>5</v>
          </cell>
        </row>
        <row r="70">
          <cell r="A70">
            <v>6</v>
          </cell>
        </row>
        <row r="755">
          <cell r="A755">
            <v>7</v>
          </cell>
        </row>
        <row r="931">
          <cell r="A931">
            <v>8</v>
          </cell>
        </row>
        <row r="3826">
          <cell r="A3826">
            <v>11</v>
          </cell>
        </row>
        <row r="4454">
          <cell r="A4454">
            <v>12</v>
          </cell>
        </row>
        <row r="4719">
          <cell r="A4719">
            <v>13</v>
          </cell>
        </row>
        <row r="5120">
          <cell r="A5120">
            <v>14</v>
          </cell>
        </row>
        <row r="5688">
          <cell r="A5688">
            <v>23</v>
          </cell>
        </row>
      </sheetData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ProArcInfo"/>
      <sheetName val="P&amp;Gs"/>
      <sheetName val="Conveyors"/>
      <sheetName val="EquipList+(DataInput)"/>
      <sheetName val="Cable Schedule"/>
      <sheetName val="BOQ"/>
      <sheetName val="Rev. AA"/>
    </sheetNames>
    <sheetDataSet>
      <sheetData sheetId="0">
        <row r="3">
          <cell r="B3" t="str">
            <v>Mondi RB 720 / 103503</v>
          </cell>
        </row>
      </sheetData>
      <sheetData sheetId="1" refreshError="1">
        <row r="3">
          <cell r="B3" t="str">
            <v>Mondi RB 720 / 103503</v>
          </cell>
        </row>
        <row r="4">
          <cell r="B4" t="str">
            <v>Bill of quantities</v>
          </cell>
        </row>
        <row r="5">
          <cell r="B5" t="str">
            <v>Fiberline</v>
          </cell>
        </row>
        <row r="6">
          <cell r="B6" t="str">
            <v>Electrical installation</v>
          </cell>
        </row>
        <row r="10">
          <cell r="B10" t="str">
            <v>Gunnar Rutquist</v>
          </cell>
        </row>
        <row r="11">
          <cell r="B11" t="str">
            <v>50098840</v>
          </cell>
        </row>
        <row r="12">
          <cell r="B12" t="str">
            <v>2003-10-15</v>
          </cell>
        </row>
        <row r="13">
          <cell r="B13" t="str">
            <v>Issued for purchase</v>
          </cell>
        </row>
        <row r="16">
          <cell r="B16" t="str">
            <v>2004-01-19, rev 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"/>
      <sheetName val="TITLE"/>
      <sheetName val="Termination Total Cost"/>
      <sheetName val="Termination_Total_Cost3"/>
      <sheetName val="Termination_Total_Cost1"/>
      <sheetName val="Termination_Total_Cost"/>
      <sheetName val="Termination_Total_Cost2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s"/>
      <sheetName val="Re"/>
      <sheetName val="1999 PLAN"/>
      <sheetName val="Turbine Tender 3 Unit base (2)"/>
      <sheetName val="CPA Formulae"/>
      <sheetName val="Detail"/>
      <sheetName val="FLOW_3.XLS"/>
      <sheetName val="Qm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  <sheetName val="Executive summary"/>
      <sheetName val="Customer price calculation"/>
      <sheetName val="Look up tables and constants"/>
      <sheetName val="TK cost database"/>
      <sheetName val="BOQ.Pricing Schedules"/>
      <sheetName val="99 DEV"/>
      <sheetName val="AT COMPLETION"/>
      <sheetName val="1999_PLAN2"/>
      <sheetName val="Turbine_Tender_3_Unit_base_(2)2"/>
      <sheetName val="CPA_Formulae2"/>
      <sheetName val="FLOW_3_XLS2"/>
      <sheetName val="1999_PLAN3"/>
      <sheetName val="Turbine_Tender_3_Unit_base_(2)3"/>
      <sheetName val="CPA_Formulae3"/>
      <sheetName val="FLOW_3_XLS3"/>
      <sheetName val="Cu_drop_list1"/>
      <sheetName val="1999_PLAN4"/>
      <sheetName val="Turbine_Tender_3_Unit_base_(2)4"/>
      <sheetName val="CPA_Formulae4"/>
      <sheetName val="FLOW_3_XLS4"/>
      <sheetName val="Cu_drop_list2"/>
      <sheetName val="1999_PLAN5"/>
      <sheetName val="Turbine_Tender_3_Unit_base_(2)5"/>
      <sheetName val="CPA_Formulae5"/>
      <sheetName val="FLOW_3_XLS5"/>
      <sheetName val="Cu_drop_list3"/>
      <sheetName val="1999_PLAN6"/>
      <sheetName val="Turbine_Tender_3_Unit_base_(2)6"/>
      <sheetName val="CPA_Formulae6"/>
      <sheetName val="FLOW_3_XLS6"/>
      <sheetName val="Cu_drop_list4"/>
      <sheetName val="1999_PLAN7"/>
      <sheetName val="Turbine_Tender_3_Unit_base_(2)7"/>
      <sheetName val="CPA_Formulae7"/>
      <sheetName val="FLOW_3_XLS7"/>
      <sheetName val="Cu_drop_list5"/>
      <sheetName val="1999_PLAN8"/>
      <sheetName val="Turbine_Tender_3_Unit_base_(2)8"/>
      <sheetName val="CPA_Formulae8"/>
      <sheetName val="FLOW_3_XLS8"/>
      <sheetName val="Cu_drop_list6"/>
      <sheetName val="1999_PLAN9"/>
      <sheetName val="Turbine_Tender_3_Unit_base_(2)9"/>
      <sheetName val="CPA_Formulae9"/>
      <sheetName val="FLOW_3_XLS9"/>
      <sheetName val="Cu_drop_list7"/>
      <sheetName val="1999_PLAN10"/>
      <sheetName val="Turbine_Tender_3_Unit_base_(210"/>
      <sheetName val="CPA_Formulae10"/>
      <sheetName val="FLOW_3_XLS10"/>
      <sheetName val="Cu_drop_list8"/>
      <sheetName val="Executive_summary"/>
      <sheetName val="SUMREP"/>
    </sheetNames>
    <sheetDataSet>
      <sheetData sheetId="0"/>
      <sheetData sheetId="1" refreshError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3 - AB SAVE,ALTENER,STEER,HKA"/>
      <sheetName val="Values"/>
    </sheetNames>
    <sheetDataSet>
      <sheetData sheetId="0" refreshError="1"/>
      <sheetData sheetId="1">
        <row r="2">
          <cell r="G2" t="str">
            <v>F</v>
          </cell>
          <cell r="I2" t="str">
            <v>Austria</v>
          </cell>
          <cell r="O2" t="str">
            <v>GOV</v>
          </cell>
        </row>
        <row r="3">
          <cell r="G3" t="str">
            <v>M</v>
          </cell>
          <cell r="I3" t="str">
            <v>Belgium</v>
          </cell>
          <cell r="O3" t="str">
            <v>INO</v>
          </cell>
        </row>
        <row r="4">
          <cell r="I4" t="str">
            <v>Bulgaria</v>
          </cell>
          <cell r="O4" t="str">
            <v>PUC</v>
          </cell>
        </row>
        <row r="5">
          <cell r="I5" t="str">
            <v>Cyprus</v>
          </cell>
          <cell r="O5" t="str">
            <v>PRC</v>
          </cell>
        </row>
        <row r="6">
          <cell r="G6" t="str">
            <v>Yes</v>
          </cell>
          <cell r="I6" t="str">
            <v>Czech Republic</v>
          </cell>
          <cell r="O6" t="str">
            <v>EEIG</v>
          </cell>
        </row>
        <row r="7">
          <cell r="G7" t="str">
            <v>No</v>
          </cell>
          <cell r="I7" t="str">
            <v>Denmark</v>
          </cell>
          <cell r="O7" t="str">
            <v>PNP</v>
          </cell>
        </row>
        <row r="8">
          <cell r="I8" t="str">
            <v>Estonia</v>
          </cell>
          <cell r="O8" t="str">
            <v>OTH</v>
          </cell>
        </row>
        <row r="9">
          <cell r="I9" t="str">
            <v>Finland</v>
          </cell>
        </row>
        <row r="10">
          <cell r="I10" t="str">
            <v>France</v>
          </cell>
        </row>
        <row r="11">
          <cell r="G11" t="str">
            <v xml:space="preserve">EIE PROGRAMME  </v>
          </cell>
          <cell r="I11" t="str">
            <v>Germany</v>
          </cell>
        </row>
        <row r="12">
          <cell r="I12" t="str">
            <v>Greece</v>
          </cell>
        </row>
        <row r="13">
          <cell r="I13" t="str">
            <v>Hungary</v>
          </cell>
          <cell r="M13">
            <v>2003</v>
          </cell>
        </row>
        <row r="14">
          <cell r="G14" t="str">
            <v>Call for proposals 2003</v>
          </cell>
          <cell r="I14" t="str">
            <v>Iceland</v>
          </cell>
          <cell r="M14">
            <v>2002</v>
          </cell>
        </row>
        <row r="15">
          <cell r="I15" t="str">
            <v>Ireland</v>
          </cell>
          <cell r="M15">
            <v>2001</v>
          </cell>
          <cell r="O15" t="str">
            <v>FC</v>
          </cell>
        </row>
        <row r="16">
          <cell r="I16" t="str">
            <v>Israel</v>
          </cell>
          <cell r="O16" t="str">
            <v>7%FR</v>
          </cell>
        </row>
        <row r="17">
          <cell r="I17" t="str">
            <v>Italy</v>
          </cell>
        </row>
        <row r="18">
          <cell r="I18" t="str">
            <v>Latvia</v>
          </cell>
        </row>
        <row r="19">
          <cell r="I19" t="str">
            <v>Liechtenstein</v>
          </cell>
        </row>
        <row r="20">
          <cell r="I20" t="str">
            <v>Lithuania</v>
          </cell>
        </row>
        <row r="21">
          <cell r="I21" t="str">
            <v>Luxemburg</v>
          </cell>
        </row>
        <row r="22">
          <cell r="I22" t="str">
            <v>Malta</v>
          </cell>
        </row>
        <row r="23">
          <cell r="I23" t="str">
            <v>Norway</v>
          </cell>
        </row>
        <row r="24">
          <cell r="I24" t="str">
            <v>Poland</v>
          </cell>
        </row>
        <row r="25">
          <cell r="I25" t="str">
            <v>Portugal</v>
          </cell>
        </row>
        <row r="26">
          <cell r="I26" t="str">
            <v>Romania</v>
          </cell>
        </row>
        <row r="27">
          <cell r="I27" t="str">
            <v>Slovakia</v>
          </cell>
        </row>
        <row r="28">
          <cell r="I28" t="str">
            <v>Slovenia</v>
          </cell>
        </row>
        <row r="29">
          <cell r="I29" t="str">
            <v>Spain</v>
          </cell>
        </row>
        <row r="30">
          <cell r="I30" t="str">
            <v>Sweden</v>
          </cell>
        </row>
        <row r="31">
          <cell r="G31" t="str">
            <v>No, never</v>
          </cell>
          <cell r="I31" t="str">
            <v>Switzerland</v>
          </cell>
        </row>
        <row r="32">
          <cell r="G32" t="str">
            <v>Yes, few (up to 5) times</v>
          </cell>
          <cell r="I32" t="str">
            <v>The Netherlands</v>
          </cell>
        </row>
        <row r="33">
          <cell r="G33" t="str">
            <v>Yes, several times</v>
          </cell>
          <cell r="I33" t="str">
            <v>Turkey</v>
          </cell>
        </row>
        <row r="34">
          <cell r="I34" t="str">
            <v>United-Kingdom</v>
          </cell>
        </row>
        <row r="35">
          <cell r="I35" t="str">
            <v>Other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220 11  BS "/>
      <sheetName val="Wind Pressure Calc"/>
      <sheetName val="Design"/>
      <sheetName val="220_11__BS_3"/>
      <sheetName val="Wind_Pressure_Calc3"/>
      <sheetName val="220_11__BS_1"/>
      <sheetName val="Wind_Pressure_Calc1"/>
      <sheetName val="220_11__BS_"/>
      <sheetName val="Wind_Pressure_Calc"/>
      <sheetName val="220_11__BS_2"/>
      <sheetName val="Wind_Pressure_Calc2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Activity Sheet - Group 02"/>
      <sheetName val="Activity Sheet-Common Plant"/>
      <sheetName val="Ops and Maintenance-2&amp;5Yrs"/>
      <sheetName val="Estimated O&amp;M After Initial O&amp;M"/>
      <sheetName val="Health &amp; Safety"/>
      <sheetName val="CPA Notes"/>
      <sheetName val="CPA Formula Detail"/>
      <sheetName val="NOTES FOR JB !!!!!"/>
      <sheetName val="LME Notes"/>
      <sheetName val="LME Tonnages"/>
      <sheetName val="Foreign 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>
        <row r="34">
          <cell r="A34" t="str">
            <v>ZAR</v>
          </cell>
        </row>
        <row r="35">
          <cell r="A35" t="str">
            <v>AUD</v>
          </cell>
        </row>
        <row r="36">
          <cell r="A36" t="str">
            <v>CAD</v>
          </cell>
        </row>
        <row r="37">
          <cell r="A37" t="str">
            <v>CHF</v>
          </cell>
        </row>
        <row r="38">
          <cell r="A38" t="str">
            <v>DKK</v>
          </cell>
        </row>
        <row r="39">
          <cell r="A39" t="str">
            <v>EUR</v>
          </cell>
        </row>
        <row r="40">
          <cell r="A40" t="str">
            <v>GBP</v>
          </cell>
        </row>
        <row r="41">
          <cell r="A41" t="str">
            <v>JPY</v>
          </cell>
        </row>
        <row r="42">
          <cell r="A42" t="str">
            <v>NZD</v>
          </cell>
        </row>
        <row r="43">
          <cell r="A43" t="str">
            <v>NOK</v>
          </cell>
        </row>
        <row r="44">
          <cell r="A44" t="str">
            <v>SEK</v>
          </cell>
        </row>
        <row r="45">
          <cell r="A45" t="str">
            <v>SGD</v>
          </cell>
        </row>
        <row r="46">
          <cell r="A46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  <sheetName val="Cashflow"/>
      <sheetName val="Sensitivit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Total Currency Adjust"/>
      <sheetName val="Quant &amp; Ratio"/>
      <sheetName val="Total_Currency_Adjust"/>
      <sheetName val="Quant_&amp;_Ratio"/>
      <sheetName val="P&amp;G_FINAL_8_MNTHS"/>
    </sheetNames>
    <sheetDataSet>
      <sheetData sheetId="0" refreshError="1"/>
      <sheetData sheetId="1">
        <row r="32">
          <cell r="J32" t="str">
            <v>PS</v>
          </cell>
        </row>
        <row r="139">
          <cell r="P139" t="str">
            <v>Excluded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Cost Report"/>
      <sheetName val="FRI"/>
      <sheetName val="AT COMPLETION"/>
      <sheetName val="Summary_BOQ"/>
      <sheetName val="Unit_1"/>
      <sheetName val="Unit_2"/>
      <sheetName val="Unit_3"/>
      <sheetName val="Unit_4"/>
      <sheetName val="Unit_5"/>
      <sheetName val="Unit_6"/>
      <sheetName val="Common_Plant"/>
      <sheetName val="P_&amp;_G_"/>
      <sheetName val="BOQ_Categories"/>
      <sheetName val="Schedule_A"/>
      <sheetName val="Evaluation_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PREISBL"/>
      <sheetName val="Xrate"/>
      <sheetName val="Lookup"/>
      <sheetName val="Materials"/>
      <sheetName val="GM 000"/>
      <sheetName val="Cash Out Table"/>
      <sheetName val="Net Cash Table"/>
      <sheetName val="Summary_BOQ1"/>
      <sheetName val="Unit_11"/>
      <sheetName val="Unit_21"/>
      <sheetName val="Unit_31"/>
      <sheetName val="Unit_41"/>
      <sheetName val="Unit_51"/>
      <sheetName val="Unit_61"/>
      <sheetName val="Common_Plant1"/>
      <sheetName val="P_&amp;_G_1"/>
      <sheetName val="BOQ_Categories1"/>
      <sheetName val="Schedule_A1"/>
      <sheetName val="Evaluation_Summary1"/>
      <sheetName val="Cost_Report"/>
      <sheetName val="AT_COMPLETION"/>
      <sheetName val="Summary_BOQ2"/>
      <sheetName val="Unit_12"/>
      <sheetName val="Unit_22"/>
      <sheetName val="Unit_32"/>
      <sheetName val="Unit_42"/>
      <sheetName val="Unit_52"/>
      <sheetName val="Unit_62"/>
      <sheetName val="Common_Plant2"/>
      <sheetName val="P_&amp;_G_2"/>
      <sheetName val="BOQ_Categories2"/>
      <sheetName val="Schedule_A2"/>
      <sheetName val="Evaluation_Summary2"/>
      <sheetName val="Cost_Report1"/>
      <sheetName val="AT_COMPLETION1"/>
      <sheetName val="GM_000"/>
    </sheetNames>
    <sheetDataSet>
      <sheetData sheetId="0" refreshError="1"/>
      <sheetData sheetId="1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73">
          <cell r="K173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2342829.3389559449</v>
          </cell>
          <cell r="O481">
            <v>861762.02339729259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9496.5909090909099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7">
          <cell r="K517">
            <v>30082.23</v>
          </cell>
          <cell r="L517">
            <v>1556.76</v>
          </cell>
        </row>
        <row r="518">
          <cell r="P518">
            <v>96.590909090909093</v>
          </cell>
        </row>
        <row r="519">
          <cell r="K519">
            <v>4669.37</v>
          </cell>
          <cell r="L519">
            <v>241.64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12481.977272727272</v>
          </cell>
          <cell r="O738">
            <v>1891.2386363636363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12852.75</v>
          </cell>
          <cell r="O742">
            <v>2008.7727272727273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13351.056818181818</v>
          </cell>
          <cell r="O744">
            <v>2481.431818181818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13187.193181818182</v>
          </cell>
          <cell r="O748">
            <v>2441.6590909090905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2161.2727272727275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49">
          <cell r="K849">
            <v>794.93</v>
          </cell>
        </row>
        <row r="850">
          <cell r="O850">
            <v>429.05</v>
          </cell>
          <cell r="P850">
            <v>96.59</v>
          </cell>
        </row>
        <row r="851">
          <cell r="K851">
            <v>339.24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2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2758931.982919245</v>
          </cell>
          <cell r="O481">
            <v>829353.37240491749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20837.5</v>
          </cell>
          <cell r="O487">
            <v>6625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3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2752039.65181782</v>
          </cell>
          <cell r="O481">
            <v>828943.86264243745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4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2740322.5822033952</v>
          </cell>
          <cell r="O481">
            <v>827338.91361329251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2865.8859090909091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5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2667146.9070139951</v>
          </cell>
          <cell r="O481">
            <v>812719.81359623256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396.34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395.34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6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2683432.2971309703</v>
          </cell>
          <cell r="O481">
            <v>814644.56166486756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4082.7672727272698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4365.6400000000003</v>
          </cell>
          <cell r="L685">
            <v>225.92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7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4303.7</v>
          </cell>
          <cell r="L685">
            <v>222.71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3622.38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5">
          <cell r="K745">
            <v>147.97</v>
          </cell>
          <cell r="L745">
            <v>7.4</v>
          </cell>
          <cell r="M745">
            <v>22.2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2158.0231818181819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972.47318181818173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>
        <row r="18">
          <cell r="I18">
            <v>0</v>
          </cell>
        </row>
      </sheetData>
      <sheetData sheetId="50">
        <row r="18">
          <cell r="I18">
            <v>0</v>
          </cell>
        </row>
      </sheetData>
      <sheetData sheetId="51">
        <row r="18">
          <cell r="I18">
            <v>0</v>
          </cell>
        </row>
      </sheetData>
      <sheetData sheetId="52">
        <row r="18">
          <cell r="I18">
            <v>0</v>
          </cell>
        </row>
      </sheetData>
      <sheetData sheetId="53">
        <row r="18">
          <cell r="I18">
            <v>0</v>
          </cell>
        </row>
      </sheetData>
      <sheetData sheetId="54">
        <row r="18">
          <cell r="I18">
            <v>0</v>
          </cell>
        </row>
      </sheetData>
      <sheetData sheetId="55">
        <row r="18">
          <cell r="I18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BILITY"/>
      <sheetName val="Notes"/>
      <sheetName val="Chart data"/>
      <sheetName val="FEAS(INPUT)"/>
      <sheetName val="Cover"/>
      <sheetName val="FLY"/>
      <sheetName val="INDEX"/>
      <sheetName val="SUMMARY"/>
      <sheetName val="CASHFLOW CODES"/>
      <sheetName val="Claim Summary"/>
      <sheetName val="BOOK-4"/>
      <sheetName val="PRELIMIN"/>
      <sheetName val="Data2"/>
      <sheetName val="Elemsum"/>
      <sheetName val="SECTION 3 ELECTRICAL EQUIPMENT"/>
      <sheetName val="dBase"/>
      <sheetName val="Staff Acco."/>
      <sheetName val="CONCRETE"/>
      <sheetName val="EDGES"/>
      <sheetName val="JOINTS"/>
      <sheetName val="SUPERSTRUCTURE"/>
      <sheetName val="decompte"/>
      <sheetName val="CASHFLOW_CODES"/>
      <sheetName val="Chart_data"/>
      <sheetName val="Claim_Summary"/>
      <sheetName val="HAKEDİŞ "/>
      <sheetName val="Bl.1 P&amp;G"/>
      <sheetName val="B1.3 External works"/>
      <sheetName val="Addedum"/>
      <sheetName val="Summary "/>
      <sheetName val="Bl.1 P &amp; G"/>
      <sheetName val="Bl. 3 External  works"/>
      <sheetName val="Summary 1"/>
      <sheetName val="Sheet1"/>
      <sheetName val="CPDL"/>
      <sheetName val="CODES"/>
      <sheetName val="dv_info"/>
      <sheetName val="2"/>
      <sheetName val="x"/>
      <sheetName val="Bill No. 3.1 2BRA"/>
      <sheetName val="Bill No. 3.2 3BRA"/>
      <sheetName val="Bill No. 4.1 2BRA MEP"/>
      <sheetName val="Bill No. 4.2 3BRA MEP"/>
      <sheetName val="Bill 5.1 Roads &amp; Parking"/>
      <sheetName val="Bill 5.2 Walkways"/>
      <sheetName val="Bill 5.3 Stormwater Drainage"/>
      <sheetName val="Bill 5.4 Retaining Walls"/>
      <sheetName val="Bill 5.5 Main Gate"/>
      <sheetName val="Bill_No__3_1_2BRA1"/>
      <sheetName val="Bill_No__3_2_3BRA1"/>
      <sheetName val="Bill_No__4_1_2BRA_MEP1"/>
      <sheetName val="Bill_No__4_2_3BRA_MEP1"/>
      <sheetName val="Bill_5_1_Roads_&amp;_Parking1"/>
      <sheetName val="Bill_5_2_Walkways1"/>
      <sheetName val="Bill_5_3_Stormwater_Drainage1"/>
      <sheetName val="Bill_5_4_Retaining_Walls1"/>
      <sheetName val="Bill_5_5_Main_Gate1"/>
      <sheetName val="Chart_data1"/>
      <sheetName val="CASHFLOW_CODES1"/>
      <sheetName val="Bill_No__3_1_2BRA"/>
      <sheetName val="Bill_No__3_2_3BRA"/>
      <sheetName val="Bill_No__4_1_2BRA_MEP"/>
      <sheetName val="Bill_No__4_2_3BRA_MEP"/>
      <sheetName val="Bill_5_1_Roads_&amp;_Parking"/>
      <sheetName val="Bill_5_2_Walkways"/>
      <sheetName val="Bill_5_3_Stormwater_Drainage"/>
      <sheetName val="Bill_5_4_Retaining_Walls"/>
      <sheetName val="Bill_5_5_Main_Gate"/>
      <sheetName val="Bill_No__3_1_2BRA2"/>
      <sheetName val="Bill_No__3_2_3BRA2"/>
      <sheetName val="Bill_No__4_1_2BRA_MEP2"/>
      <sheetName val="Bill_No__4_2_3BRA_MEP2"/>
      <sheetName val="Bill_5_1_Roads_&amp;_Parking2"/>
      <sheetName val="Bill_5_2_Walkways2"/>
      <sheetName val="Bill_5_3_Stormwater_Drainage2"/>
      <sheetName val="Bill_5_4_Retaining_Walls2"/>
      <sheetName val="Bill_5_5_Main_Gate2"/>
      <sheetName val="Chart_data2"/>
      <sheetName val="CASHFLOW_CODES2"/>
      <sheetName val="Bill_No__3_1_2BRA3"/>
      <sheetName val="Bill_No__3_2_3BRA3"/>
      <sheetName val="Bill_No__4_1_2BRA_MEP3"/>
      <sheetName val="Bill_No__4_2_3BRA_MEP3"/>
      <sheetName val="Bill_5_1_Roads_&amp;_Parking3"/>
      <sheetName val="Bill_5_2_Walkways3"/>
      <sheetName val="Bill_5_3_Stormwater_Drainage3"/>
      <sheetName val="Bill_5_4_Retaining_Walls3"/>
      <sheetName val="Bill_5_5_Main_Gate3"/>
      <sheetName val="Chart_data3"/>
      <sheetName val="CASHFLOW_CODES3"/>
      <sheetName val="Bill_No__3_1_2BRA4"/>
      <sheetName val="Bill_No__3_2_3BRA4"/>
      <sheetName val="Bill_No__4_1_2BRA_MEP4"/>
      <sheetName val="Bill_No__4_2_3BRA_MEP4"/>
      <sheetName val="Bill_5_1_Roads_&amp;_Parking4"/>
      <sheetName val="Bill_5_2_Walkways4"/>
      <sheetName val="Bill_5_3_Stormwater_Drainage4"/>
      <sheetName val="Bill_5_4_Retaining_Walls4"/>
      <sheetName val="Bill_5_5_Main_Gate4"/>
      <sheetName val="Chart_data4"/>
      <sheetName val="CASHFLOW_CODES4"/>
      <sheetName val="Exc"/>
      <sheetName val="BS-Notes"/>
      <sheetName val="Bill No. 3.4 S1 BRA"/>
      <sheetName val="Bill No. 3.5 1BRA"/>
      <sheetName val="Cert22"/>
      <sheetName val="Recovery Statement"/>
      <sheetName val="Joinery"/>
      <sheetName val="Joinery Recovery Statement"/>
      <sheetName val="Elevated Tank"/>
      <sheetName val="Elevated Tank Rec. Statement"/>
      <sheetName val="Treatment Plant"/>
      <sheetName val="Treatment Plant Rec. Statement"/>
      <sheetName val="Landscaping"/>
      <sheetName val="Landscaping Recovery Statement"/>
      <sheetName val="Final Summary"/>
      <sheetName val="MoS Letter"/>
      <sheetName val="MoS"/>
      <sheetName val="Prelims"/>
      <sheetName val="Alterations"/>
      <sheetName val="Foundations"/>
      <sheetName val="Precast Contrete"/>
      <sheetName val="Masonry"/>
      <sheetName val="Waterproofing"/>
      <sheetName val="Roof Coverings"/>
      <sheetName val="Carpentry &amp; Joinery"/>
      <sheetName val="Ceilings"/>
      <sheetName val="Floor Coverings"/>
      <sheetName val="Ironmongery"/>
      <sheetName val="Structural Steelwork"/>
      <sheetName val="Metalwork"/>
      <sheetName val="Plastering"/>
      <sheetName val="Tiling"/>
      <sheetName val="Plumbing"/>
      <sheetName val="Glazing"/>
      <sheetName val="Paintwork"/>
      <sheetName val="Builders Work"/>
      <sheetName val="Building Works Summary"/>
      <sheetName val="External Works"/>
      <sheetName val="Site Services"/>
      <sheetName val="Ext. &amp; Serv. Works Summary"/>
      <sheetName val="Electrical Work"/>
      <sheetName val="Mechanical Work"/>
      <sheetName val="E&amp;M Summary"/>
      <sheetName val="Subcontract Amounts"/>
      <sheetName val="Budgetary Allowances"/>
      <sheetName val="Prime Cost Amounts"/>
      <sheetName val="Allowances Summary"/>
      <sheetName val="Site Instructions"/>
      <sheetName val="CPAP"/>
      <sheetName val="Conversion factor Dec 2016=100"/>
      <sheetName val="CntrlSht"/>
      <sheetName val="Covr"/>
      <sheetName val="Lettr"/>
      <sheetName val="EXEC SUM"/>
      <sheetName val="Summary Assessment"/>
      <sheetName val="Detail Assessment"/>
      <sheetName val="Photo report"/>
      <sheetName val="Claim_Summary1"/>
      <sheetName val="Claim_Summary2"/>
      <sheetName val="Claim_Summary3"/>
      <sheetName val="PM - PROLONG"/>
      <sheetName val="ARCH - PROLONG"/>
      <sheetName val="QS - PROLONG"/>
      <sheetName val="SE- PROLON"/>
      <sheetName val="CE - PROLONG"/>
      <sheetName val="EE - PROLONG"/>
      <sheetName val="ME - PROLONG"/>
      <sheetName val="SUMMARY PROLONGATION CLAIM "/>
      <sheetName val="Split by Stage"/>
      <sheetName val="Fees Summary  "/>
      <sheetName val="Executive"/>
      <sheetName val="PM Fees"/>
      <sheetName val="Arch Fees"/>
      <sheetName val="QS Fees "/>
      <sheetName val="Civil Eng "/>
      <sheetName val="Struct  Eng"/>
      <sheetName val="Elect Eng "/>
      <sheetName val="Mech Eng "/>
      <sheetName val="H&amp;S"/>
      <sheetName val="Disbursments "/>
      <sheetName val="BOOK-4.XLW"/>
      <sheetName val="ABSA-SA75104"/>
      <sheetName val="Instructions"/>
      <sheetName val="Preliminaries"/>
      <sheetName val="Preliminaries Matrix"/>
      <sheetName val="Preliminaries Notes"/>
      <sheetName val="Professional Fees"/>
      <sheetName val="Partial Prof Fees"/>
      <sheetName val="Notes &amp; Qualifications"/>
      <sheetName val="Earthworks"/>
      <sheetName val="Concrete,Formwork&amp;Reinforcement"/>
      <sheetName val="Masonry "/>
      <sheetName val="Ceilings &amp; Partitioning"/>
      <sheetName val="Floor Covering"/>
      <sheetName val="Ironmongery "/>
      <sheetName val="Plumbing &amp; Drainage"/>
      <sheetName val="Fire Protection"/>
      <sheetName val="Paperhannging"/>
      <sheetName val="Specialist Work"/>
      <sheetName val="FF&amp;E"/>
      <sheetName val="Signage &amp; Merchandising"/>
      <sheetName val="CCTV &amp; Intruder Detection Syst"/>
      <sheetName val="BMS"/>
      <sheetName val="ATM &amp; Cash Handling Equipment"/>
      <sheetName val="Furniture"/>
      <sheetName val="Office Equipment"/>
      <sheetName val="IT Equipment"/>
      <sheetName val="Digital Marketing"/>
      <sheetName val="Queue Sytems"/>
      <sheetName val="Roller Shutters"/>
      <sheetName val="Safes"/>
      <sheetName val="Miscellaneous"/>
      <sheetName val="Final Summary "/>
      <sheetName val="Data"/>
      <sheetName val="H2O TREATMENT PLANT SITE_4_1_"/>
      <sheetName val="H2O TREATMENT PLANT SITE(4.1)"/>
      <sheetName val="1"/>
      <sheetName val="computo"/>
      <sheetName val="Confidential"/>
      <sheetName val="PriorityList"/>
      <sheetName val="Steel"/>
      <sheetName val="Project Brief"/>
      <sheetName val="Forecast Variance Planning hrs"/>
      <sheetName val="factors"/>
      <sheetName val="Details"/>
      <sheetName val="Master data"/>
      <sheetName val="Stone prices"/>
      <sheetName val="Tables"/>
      <sheetName val="Schedules"/>
      <sheetName val="Commitments"/>
      <sheetName val="Measurment"/>
      <sheetName val=" Est "/>
      <sheetName val="Area Summary (E)"/>
      <sheetName val="Staff_Acco_"/>
      <sheetName val="Staff_Acco_1"/>
      <sheetName val="Staff_Acco_3"/>
      <sheetName val="Staff_Acco_2"/>
      <sheetName val="30개월기준대비표 아랍택)"/>
      <sheetName val="총괄표 (2)"/>
      <sheetName val="Fill this out first..."/>
      <sheetName val="E_Summary"/>
      <sheetName val="D_Cntnts"/>
      <sheetName val="Lead"/>
      <sheetName val="Project Details"/>
      <sheetName val="Summary_all area"/>
      <sheetName val="Cost Rates"/>
      <sheetName val="LOOKUP(MM)"/>
      <sheetName val="Chart_data5"/>
      <sheetName val="CASHFLOW_CODES5"/>
      <sheetName val="Initial Data"/>
      <sheetName val="Summary Detail"/>
      <sheetName val="Bill # 3 Admin Building"/>
      <sheetName val="# 1 GRAND SUMMARY"/>
      <sheetName val="Section A - General"/>
      <sheetName val="STRUCTURAL"/>
      <sheetName val="Bill # 3 HALL"/>
      <sheetName val="Measurement sheet-Utility B."/>
      <sheetName val="Bill # 4 Changing Room Building"/>
      <sheetName val="Bill # 5 Utility Building "/>
      <sheetName val="Bill No. 3.3. 1-2 BRA"/>
      <sheetName val="p&amp;m"/>
      <sheetName val="report"/>
      <sheetName val="00_Main Prices List"/>
      <sheetName val="Sheet3"/>
      <sheetName val="sheet"/>
      <sheetName val="raw bq"/>
      <sheetName val="Admin"/>
      <sheetName val="Cat A Change Control"/>
      <sheetName val="Primary loan"/>
      <sheetName val="Input"/>
      <sheetName val="Bill_No__3_1_2BRA5"/>
      <sheetName val="Bill_No__3_2_3BRA5"/>
      <sheetName val="Bill_No__4_1_2BRA_MEP5"/>
      <sheetName val="Bill_No__4_2_3BRA_MEP5"/>
      <sheetName val="Bill_5_1_Roads_&amp;_Parking5"/>
      <sheetName val="Bill_5_2_Walkways5"/>
      <sheetName val="Bill_5_3_Stormwater_Drainage5"/>
      <sheetName val="Bill_5_4_Retaining_Walls5"/>
      <sheetName val="Bill_5_5_Main_Gate5"/>
      <sheetName val="Bill_No__3_4_S1_BRA"/>
      <sheetName val="Bill_No__3_5_1BRA"/>
      <sheetName val="HAKEDİŞ_"/>
      <sheetName val="Bl_1_P&amp;G"/>
      <sheetName val="B1_3_External_works"/>
      <sheetName val="Summary_"/>
      <sheetName val="Bl_1_P_&amp;_G"/>
      <sheetName val="Bl__3_External__works"/>
      <sheetName val="Summary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"/>
      <sheetName val="S7 Superfoto"/>
      <sheetName val="S1-S2"/>
      <sheetName val="Executive (2)"/>
      <sheetName val="Val Recon"/>
      <sheetName val="TRADE SUMMARY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  <sheetName val="FR-PROVSNL-SUM-DETAIL"/>
      <sheetName val="FR-SUMMERY"/>
      <sheetName val="Escalation"/>
      <sheetName val="Val Breakdown"/>
      <sheetName val="Ramp data"/>
      <sheetName val="Cashflow"/>
      <sheetName val="Lower Ground"/>
      <sheetName val="Income"/>
      <sheetName val="Assumptions"/>
      <sheetName val="Letting"/>
      <sheetName val="S-C+Market"/>
      <sheetName val="UBR"/>
      <sheetName val="#REF"/>
      <sheetName val="Inputs"/>
      <sheetName val="PPlay_Data"/>
      <sheetName val="Cap Cost"/>
      <sheetName val="Control"/>
      <sheetName val="Data_Sheet"/>
      <sheetName val="RLV Calc"/>
      <sheetName val="Costs (dev)"/>
      <sheetName val="Summary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Data Sheet"/>
      <sheetName val="Chart of Accountants"/>
      <sheetName val="BOL recon"/>
      <sheetName val="Parameters"/>
      <sheetName val="201906"/>
      <sheetName val="YTD"/>
      <sheetName val="YTD (2)"/>
      <sheetName val="BOL DATA"/>
      <sheetName val="BUDGET"/>
      <sheetName val="Lookups"/>
      <sheetName val="new one-pager NOI sorting"/>
      <sheetName val="PM data"/>
      <sheetName val="Sheet10"/>
      <sheetName val="Summary of Building"/>
      <sheetName val="Used Chart of Accounts"/>
      <sheetName val="Retail Analysis"/>
      <sheetName val="Office Analysis"/>
      <sheetName val="Corp Acc Analysis"/>
      <sheetName val="Industrial Analysis"/>
      <sheetName val="Corp_Acc"/>
      <sheetName val="Tenant Budget_CP (3)"/>
      <sheetName val="Retail"/>
      <sheetName val="Office"/>
      <sheetName val="Industrial"/>
      <sheetName val="Utilities"/>
      <sheetName val="Consolidation_FY20"/>
      <sheetName val="Financials Including Guarantee"/>
      <sheetName val="Portfolio Summary (2)"/>
      <sheetName val="Financials Excluding Guarantee"/>
      <sheetName val="Commentary (2)"/>
      <sheetName val="Y-o-Y "/>
      <sheetName val="CM Actual"/>
      <sheetName val="CM Budget"/>
      <sheetName val="YTD Actual"/>
      <sheetName val="YTD Budget"/>
      <sheetName val="RFC FY19"/>
      <sheetName val="Commentary"/>
      <sheetName val="Budget FY19"/>
      <sheetName val="Com_Hous_Ph_1"/>
      <sheetName val="Consolidation comments"/>
      <sheetName val="Sector Analysis."/>
      <sheetName val="WALE Summary"/>
      <sheetName val="Consolidation"/>
      <sheetName val="WALE"/>
      <sheetName val="Operating costs"/>
      <sheetName val="% GRIT KPI for JSE"/>
      <sheetName val="NOI &amp; RFC P M vs annual budget"/>
      <sheetName val="Consolidate Year-on-Year"/>
      <sheetName val="Av. Vacancy YTD"/>
      <sheetName val="Mozambique"/>
      <sheetName val="Moz Portf Summaries"/>
      <sheetName val="Phase 1"/>
      <sheetName val="Com_House_Ph_2"/>
      <sheetName val="Holard"/>
      <sheetName val="Phase 2"/>
      <sheetName val="Vodacom"/>
      <sheetName val="Hollard"/>
      <sheetName val="Acacia"/>
      <sheetName val="Bolore"/>
      <sheetName val="Acaci"/>
      <sheetName val="Vale"/>
      <sheetName val="Zimpto"/>
      <sheetName val="Val"/>
      <sheetName val="Vodacm"/>
      <sheetName val="Mall de Tete"/>
      <sheetName val="MDT"/>
      <sheetName val="Zimpeto"/>
      <sheetName val="Bollore"/>
      <sheetName val="Zambia"/>
      <sheetName val="Zambia Portf Summaries"/>
      <sheetName val="Kafubu"/>
      <sheetName val="Imprial"/>
      <sheetName val="Mukuba"/>
      <sheetName val="Cosmo"/>
      <sheetName val="kenya"/>
      <sheetName val="Kenya Portf Summaries"/>
      <sheetName val="Bufalo"/>
      <sheetName val="Tamasa"/>
      <sheetName val="Buffalo"/>
      <sheetName val="Imperial"/>
      <sheetName val="Mauritius"/>
      <sheetName val="Mtius Portf Summaries"/>
      <sheetName val="Barclay"/>
      <sheetName val="Vale RF"/>
      <sheetName val="Barclays"/>
      <sheetName val="Beachcomber"/>
      <sheetName val="BHI"/>
      <sheetName val="Capital_Place"/>
      <sheetName val="Tamassa"/>
      <sheetName val="Ghana"/>
      <sheetName val="Ghana Portf Summaries"/>
      <sheetName val="5th Av."/>
      <sheetName val="5th Avenue"/>
      <sheetName val="CADS 2"/>
      <sheetName val="Kafub"/>
      <sheetName val="Mukub"/>
      <sheetName val="CADS II"/>
      <sheetName val="Capital Place"/>
      <sheetName val="Morocco"/>
      <sheetName val="Moro Portf Summaries"/>
      <sheetName val="Anfa"/>
      <sheetName val="Cosmopolitan"/>
      <sheetName val="Lookup Data"/>
      <sheetName val="Growth Allowance Lookup"/>
      <sheetName val="MV Power"/>
      <sheetName val="Class E-Z Ph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SE ONE"/>
      <sheetName val="PHASE TWO"/>
      <sheetName val="PHASE_ONE"/>
      <sheetName val="PHASE_TWO"/>
      <sheetName val="Lookup_Elements"/>
      <sheetName val="PHASE_ONE1"/>
      <sheetName val="PHASE_TWO1"/>
      <sheetName val="PHASE_ONE2"/>
      <sheetName val="PHASE_TWO2"/>
      <sheetName val="CntrlSht"/>
      <sheetName val="Cover"/>
      <sheetName val="FA STATEMT-Signage"/>
      <sheetName val="Signage"/>
      <sheetName val="Vo's"/>
      <sheetName val="ProvItems"/>
      <sheetName val="SteelRef"/>
      <sheetName val="Builderwk"/>
      <sheetName val="Int pages "/>
      <sheetName val="Rates"/>
      <sheetName val="Notes"/>
      <sheetName val="FA STATEMT-Elevated Tank"/>
      <sheetName val="Elevated Tank"/>
      <sheetName val="Covr"/>
      <sheetName val="Lettr"/>
      <sheetName val="INDEX"/>
      <sheetName val="EXPLAN"/>
      <sheetName val="SUM"/>
      <sheetName val="Sheet2"/>
      <sheetName val="Cash Flow"/>
      <sheetName val="Detail Analysis"/>
      <sheetName val="Photo"/>
      <sheetName val="Cost Analysis"/>
      <sheetName val="Fees Cash Flow Calc"/>
      <sheetName val="CONSULT. FEES1 Calc"/>
      <sheetName val="Calculator"/>
      <sheetName val="ATTACHMENTS DV"/>
      <sheetName val="Report Variance"/>
      <sheetName val="end doc"/>
      <sheetName val="div"/>
      <sheetName val="COST CTR SUM"/>
      <sheetName val="div-A"/>
      <sheetName val="ConstrArea-A"/>
      <sheetName val="WallCollectns-A"/>
      <sheetName val="WdwDrcollectns-A"/>
      <sheetName val="Sheet1"/>
    </sheetNames>
    <sheetDataSet>
      <sheetData sheetId="0"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1</v>
          </cell>
          <cell r="D72">
            <v>169874.09826416074</v>
          </cell>
          <cell r="E72">
            <v>318724.40099317901</v>
          </cell>
          <cell r="F72">
            <v>607995.6514749577</v>
          </cell>
        </row>
        <row r="73">
          <cell r="C73">
            <v>2</v>
          </cell>
          <cell r="D73">
            <v>555907.36813247448</v>
          </cell>
          <cell r="E73">
            <v>847748.81640638388</v>
          </cell>
          <cell r="F73">
            <v>1320889.8781300406</v>
          </cell>
        </row>
        <row r="74">
          <cell r="C74">
            <v>3</v>
          </cell>
          <cell r="D74">
            <v>1096767.8958789024</v>
          </cell>
          <cell r="E74">
            <v>1483343.5401854562</v>
          </cell>
          <cell r="F74">
            <v>2051574.1087322936</v>
          </cell>
        </row>
        <row r="75">
          <cell r="C75">
            <v>4</v>
          </cell>
          <cell r="D75">
            <v>1755420.2471250768</v>
          </cell>
          <cell r="E75">
            <v>2182556.4785221126</v>
          </cell>
          <cell r="F75">
            <v>2772266.515781078</v>
          </cell>
        </row>
        <row r="76">
          <cell r="C76">
            <v>5</v>
          </cell>
          <cell r="D76">
            <v>2499926.9652125924</v>
          </cell>
          <cell r="E76">
            <v>2914798.2196310009</v>
          </cell>
          <cell r="F76">
            <v>3464140.5164601221</v>
          </cell>
        </row>
        <row r="77">
          <cell r="C77">
            <v>6</v>
          </cell>
          <cell r="D77">
            <v>3297905.6387653258</v>
          </cell>
          <cell r="E77">
            <v>3652595.0974365533</v>
          </cell>
          <cell r="F77">
            <v>4109981.9944260055</v>
          </cell>
        </row>
        <row r="78">
          <cell r="C78">
            <v>7</v>
          </cell>
          <cell r="D78">
            <v>4111409.0597768631</v>
          </cell>
          <cell r="E78">
            <v>4365870.7439076323</v>
          </cell>
          <cell r="F78">
            <v>4689872.659356025</v>
          </cell>
        </row>
        <row r="79">
          <cell r="C79">
            <v>8</v>
          </cell>
          <cell r="D79">
            <v>4885922.5976549154</v>
          </cell>
          <cell r="E79">
            <v>5012319.2932413667</v>
          </cell>
          <cell r="F79">
            <v>5173824.5783552118</v>
          </cell>
        </row>
        <row r="80">
          <cell r="C80">
            <v>9</v>
          </cell>
          <cell r="D80">
            <v>5479323</v>
          </cell>
          <cell r="E80">
            <v>5479323</v>
          </cell>
          <cell r="F80">
            <v>5479323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>
        <row r="71">
          <cell r="C71">
            <v>0</v>
          </cell>
        </row>
      </sheetData>
      <sheetData sheetId="8"/>
      <sheetData sheetId="9">
        <row r="71">
          <cell r="C71" t="str">
            <v>Select Option&gt;&gt;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"/>
      <sheetName val="Qe"/>
      <sheetName val="Qc"/>
      <sheetName val="Qs"/>
      <sheetName val="IM Project n"/>
      <sheetName val="Detail"/>
      <sheetName val="Cost Report-B&amp;V Det"/>
      <sheetName val="Unit 1"/>
      <sheetName val="Unit 5"/>
      <sheetName val="Unit 6"/>
      <sheetName val="Common Plant"/>
      <sheetName val="Unit 2"/>
      <sheetName val="Unit 3"/>
      <sheetName val="Unit 4"/>
      <sheetName val="QS Info"/>
      <sheetName val="SUMMARY"/>
      <sheetName val="GPP_Inp"/>
      <sheetName val="Index"/>
      <sheetName val="&lt;---CInp"/>
      <sheetName val="CInp---&gt;"/>
      <sheetName val="Tech_Inp"/>
      <sheetName val="Cost Report"/>
      <sheetName val="Cost_Report-B&amp;V_Det"/>
      <sheetName val="Cost_Report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U6"/>
      <sheetName val="HR _ RESOURCING INPUT"/>
      <sheetName val="Claims List"/>
      <sheetName val="VALIDATION LIST DATA"/>
      <sheetName val="MySheet"/>
      <sheetName val="Definition1"/>
      <sheetName val="Re"/>
      <sheetName val="QS Report"/>
      <sheetName val="Mod 1"/>
      <sheetName val="Paid Variation Orders "/>
      <sheetName val="Approved Variations"/>
      <sheetName val="Approved Claims"/>
      <sheetName val="Pending Variations"/>
      <sheetName val="Pending Claims"/>
      <sheetName val="Potential Variations"/>
      <sheetName val="Unallocated Contingencie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2"/>
      <sheetName val="Schedule vlookkup"/>
      <sheetName val="Electr.-equipm."/>
      <sheetName val="Cover"/>
      <sheetName val="IM_Project_n"/>
      <sheetName val="Cost_Report-B&amp;V_Det1"/>
      <sheetName val="QS_Info"/>
      <sheetName val="Cost_Report1"/>
      <sheetName val="14B_(2)"/>
      <sheetName val="Progress_Tables"/>
      <sheetName val="Progress_Curve"/>
      <sheetName val="AT_COMPLETION"/>
      <sheetName val="FLOW_3_XLS"/>
      <sheetName val="HR___RESOURCING_INPUT"/>
      <sheetName val="Claims_List"/>
      <sheetName val="VALIDATION_LIST_DATA"/>
      <sheetName val="Unit_1"/>
      <sheetName val="Unit_5"/>
      <sheetName val="Unit_6"/>
      <sheetName val="Common_Plant"/>
      <sheetName val="Unit_2"/>
      <sheetName val="Unit_3"/>
      <sheetName val="Unit_4"/>
      <sheetName val="QS_Report"/>
      <sheetName val="Mod_1"/>
      <sheetName val="Paid_Variation_Orders_"/>
      <sheetName val="Approved_Variations"/>
      <sheetName val="Approved_Claims"/>
      <sheetName val="Pending_Variations"/>
      <sheetName val="Pending_Claims"/>
      <sheetName val="Potential_Variations"/>
      <sheetName val="Unallocated_Contingencies"/>
      <sheetName val="IM_Project_n1"/>
      <sheetName val="Cost_Report-B&amp;V_Det2"/>
      <sheetName val="Unit_11"/>
      <sheetName val="Unit_51"/>
      <sheetName val="Unit_61"/>
      <sheetName val="Common_Plant1"/>
      <sheetName val="Unit_21"/>
      <sheetName val="Unit_31"/>
      <sheetName val="Unit_41"/>
      <sheetName val="QS_Info1"/>
      <sheetName val="Cost_Report2"/>
      <sheetName val="14B_(2)1"/>
      <sheetName val="Progress_Tables1"/>
      <sheetName val="Progress_Curve1"/>
      <sheetName val="AT_COMPLETION1"/>
      <sheetName val="FLOW_3_XLS1"/>
      <sheetName val="HR___RESOURCING_INPUT1"/>
      <sheetName val="Claims_List1"/>
      <sheetName val="VALIDATION_LIST_DATA1"/>
      <sheetName val="QS_Report1"/>
      <sheetName val="Mod_11"/>
      <sheetName val="Paid_Variation_Orders_1"/>
      <sheetName val="Approved_Variations1"/>
      <sheetName val="Approved_Claims1"/>
      <sheetName val="Pending_Variations1"/>
      <sheetName val="Pending_Claims1"/>
      <sheetName val="Potential_Variations1"/>
      <sheetName val="Unallocated_Contingencies1"/>
      <sheetName val="Schedule_vlookkup"/>
      <sheetName val="Electr_-equipm_"/>
      <sheetName val="Xrate"/>
      <sheetName val="Lookup"/>
      <sheetName val="absorber_silo"/>
      <sheetName val="Mater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SCHEDULE G"/>
      <sheetName val="SCHEDULE  H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"/>
      <sheetName val="DCFBudget"/>
      <sheetName val="Forecast"/>
      <sheetName val="Check"/>
      <sheetName val="Instructions"/>
      <sheetName val="Adm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 Pressure Calc"/>
      <sheetName val="220 17.6 BS "/>
      <sheetName val="TITLE"/>
      <sheetName val="220 17_6 BS "/>
      <sheetName val="220 11  BS "/>
      <sheetName val="Wind_Pressure_Calc3"/>
      <sheetName val="220_17_6_BS_6"/>
      <sheetName val="220_17_6_BS_7"/>
      <sheetName val="220_11__BS_3"/>
      <sheetName val="Wind_Pressure_Calc1"/>
      <sheetName val="220_17_6_BS_2"/>
      <sheetName val="220_17_6_BS_3"/>
      <sheetName val="220_11__BS_1"/>
      <sheetName val="Wind_Pressure_Calc"/>
      <sheetName val="220_17_6_BS_"/>
      <sheetName val="220_17_6_BS_1"/>
      <sheetName val="220_11__BS_"/>
      <sheetName val="Wind_Pressure_Calc2"/>
      <sheetName val="220_17_6_BS_4"/>
      <sheetName val="220_17_6_BS_5"/>
      <sheetName val="220_11__BS_2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ANALYSIS"/>
      <sheetName val="SCHEDULE C"/>
      <sheetName val="SCHEDULE G"/>
      <sheetName val="CASH FLOW CHART"/>
      <sheetName val="SCHEDULE  H"/>
    </sheetNames>
    <sheetDataSet>
      <sheetData sheetId="0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ost Estimate"/>
      <sheetName val="page (1)"/>
      <sheetName val="Cash flow"/>
      <sheetName val="Metrorail Payment Schedule"/>
      <sheetName val="Prelim_Cost_est1 "/>
      <sheetName val="1"/>
      <sheetName val="2"/>
      <sheetName val="3"/>
      <sheetName val="4"/>
      <sheetName val="5"/>
      <sheetName val="6"/>
      <sheetName val="7"/>
      <sheetName val="8"/>
      <sheetName val="9"/>
      <sheetName val="10A"/>
      <sheetName val="10B"/>
      <sheetName val="11"/>
      <sheetName val="12"/>
      <sheetName val="13"/>
      <sheetName val="14"/>
      <sheetName val="15"/>
      <sheetName val="TENDER AM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basis"/>
      <sheetName val="Project info"/>
      <sheetName val="T10-Total Summary"/>
      <sheetName val="H12-Home office Summary"/>
      <sheetName val="Manhours"/>
      <sheetName val="ODC"/>
      <sheetName val="Contractors &amp; Materials"/>
      <sheetName val="Other accounts"/>
      <sheetName val="Proc &amp; Constr"/>
      <sheetName val="Personnel list"/>
      <sheetName val="Data SPG"/>
      <sheetName val="Data HQ"/>
      <sheetName val="Contracts and equipment"/>
      <sheetName val="Pricing"/>
      <sheetName val="Pricing 2"/>
      <sheetName val="Pricing sum"/>
      <sheetName val="Payment schedule"/>
      <sheetName val="Att-Price list"/>
      <sheetName val="QC Summary"/>
      <sheetName val="6,6kV_CABL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2">
          <cell r="C12" t="str">
            <v>Abraham, Alun</v>
          </cell>
        </row>
        <row r="13">
          <cell r="C13" t="str">
            <v>Abraham, Beenu</v>
          </cell>
        </row>
        <row r="14">
          <cell r="C14" t="str">
            <v>Anand, Hemita</v>
          </cell>
        </row>
        <row r="15">
          <cell r="C15" t="str">
            <v>Apelgants, Alyona</v>
          </cell>
        </row>
        <row r="16">
          <cell r="C16" t="str">
            <v>Bam, Martin</v>
          </cell>
        </row>
        <row r="17">
          <cell r="C17" t="str">
            <v>Behr, Elise</v>
          </cell>
        </row>
        <row r="18">
          <cell r="C18" t="str">
            <v>Binneman, Daniel</v>
          </cell>
        </row>
        <row r="19">
          <cell r="C19" t="str">
            <v>Botha, Vic</v>
          </cell>
        </row>
        <row r="20">
          <cell r="C20" t="str">
            <v>Bothma, Gerhard</v>
          </cell>
        </row>
        <row r="21">
          <cell r="C21" t="str">
            <v>Bradbrooke, Russell</v>
          </cell>
        </row>
        <row r="22">
          <cell r="C22" t="str">
            <v>Bruckner, Desiree</v>
          </cell>
        </row>
        <row r="23">
          <cell r="C23" t="str">
            <v>Caixinha, Tony</v>
          </cell>
        </row>
        <row r="24">
          <cell r="C24" t="str">
            <v>Carter, Roy</v>
          </cell>
        </row>
        <row r="25">
          <cell r="C25" t="str">
            <v>Ciocan, Cristian</v>
          </cell>
        </row>
        <row r="26">
          <cell r="C26" t="str">
            <v>Coetzee, Gert</v>
          </cell>
        </row>
        <row r="27">
          <cell r="C27" t="str">
            <v>Coetzee, Vanessa Sonja</v>
          </cell>
        </row>
        <row r="28">
          <cell r="C28" t="str">
            <v>Cooke, Peter</v>
          </cell>
        </row>
        <row r="29">
          <cell r="C29" t="str">
            <v>Cronje, Petrus</v>
          </cell>
        </row>
        <row r="30">
          <cell r="C30" t="str">
            <v>Davy, Marcel</v>
          </cell>
        </row>
        <row r="31">
          <cell r="C31" t="str">
            <v>Davy, William Peter</v>
          </cell>
        </row>
        <row r="32">
          <cell r="C32" t="str">
            <v>de Beer, Riaan</v>
          </cell>
        </row>
        <row r="33">
          <cell r="C33" t="str">
            <v>de Bruin, Jakkie</v>
          </cell>
        </row>
        <row r="34">
          <cell r="C34" t="str">
            <v>De Castro, Cris</v>
          </cell>
        </row>
        <row r="35">
          <cell r="C35" t="str">
            <v>De Jager, Christiaan</v>
          </cell>
        </row>
        <row r="36">
          <cell r="C36" t="str">
            <v>de Lange, Daniel</v>
          </cell>
        </row>
        <row r="37">
          <cell r="C37" t="str">
            <v>Dewhirst, Robert</v>
          </cell>
        </row>
        <row r="38">
          <cell r="C38" t="str">
            <v>Dewhirst, Susan Burnham</v>
          </cell>
        </row>
        <row r="39">
          <cell r="C39" t="str">
            <v>Du Plessis, Dup</v>
          </cell>
        </row>
        <row r="40">
          <cell r="C40" t="str">
            <v>Du Toit, Ferda</v>
          </cell>
        </row>
        <row r="41">
          <cell r="C41" t="str">
            <v>Els, Christine</v>
          </cell>
        </row>
        <row r="42">
          <cell r="C42" t="str">
            <v>Elsby, Alex</v>
          </cell>
        </row>
        <row r="43">
          <cell r="C43" t="str">
            <v>Engelbrecht, Sunel</v>
          </cell>
        </row>
        <row r="44">
          <cell r="C44" t="str">
            <v>Erasmus, Sozette</v>
          </cell>
        </row>
        <row r="45">
          <cell r="C45" t="str">
            <v>Esterhuizen, Marius Arend</v>
          </cell>
        </row>
        <row r="46">
          <cell r="C46" t="str">
            <v>Farndell, Magrieta</v>
          </cell>
        </row>
        <row r="47">
          <cell r="C47" t="str">
            <v>Ford, Alistair Bruce</v>
          </cell>
        </row>
        <row r="48">
          <cell r="C48" t="str">
            <v>Fourie, Dawid</v>
          </cell>
        </row>
        <row r="49">
          <cell r="C49" t="str">
            <v>Francen, Jacques</v>
          </cell>
        </row>
        <row r="50">
          <cell r="C50" t="str">
            <v>Gebbie, Ian</v>
          </cell>
        </row>
        <row r="51">
          <cell r="C51" t="str">
            <v>Geldenhuys, Antoinette</v>
          </cell>
        </row>
        <row r="52">
          <cell r="C52" t="str">
            <v>Gibbs, Mandy</v>
          </cell>
        </row>
        <row r="53">
          <cell r="C53" t="str">
            <v>Gibson, Adele</v>
          </cell>
        </row>
        <row r="54">
          <cell r="C54" t="str">
            <v>Gibson, Martin</v>
          </cell>
        </row>
        <row r="55">
          <cell r="C55" t="str">
            <v>Gledic, Darko</v>
          </cell>
        </row>
        <row r="56">
          <cell r="C56" t="str">
            <v>Gounden, Preggie (Junior)</v>
          </cell>
        </row>
        <row r="57">
          <cell r="C57" t="str">
            <v>Hannah, Robert</v>
          </cell>
        </row>
        <row r="58">
          <cell r="C58" t="str">
            <v>Harrinarain, Rajend</v>
          </cell>
        </row>
        <row r="59">
          <cell r="C59" t="str">
            <v>Hartzenberg, Francois</v>
          </cell>
        </row>
        <row r="60">
          <cell r="C60" t="str">
            <v>Heath, Neil</v>
          </cell>
        </row>
        <row r="61">
          <cell r="C61" t="str">
            <v>Heath, Robert</v>
          </cell>
        </row>
        <row r="62">
          <cell r="C62" t="str">
            <v>Hedley, Gordon</v>
          </cell>
        </row>
        <row r="63">
          <cell r="C63" t="str">
            <v>Hirawan, Ranjeetha</v>
          </cell>
        </row>
        <row r="64">
          <cell r="C64" t="str">
            <v>Hoffmann, Karen</v>
          </cell>
        </row>
        <row r="65">
          <cell r="C65" t="str">
            <v>Huisamen, Netta</v>
          </cell>
        </row>
        <row r="66">
          <cell r="C66" t="str">
            <v>Human, Brenda</v>
          </cell>
        </row>
        <row r="67">
          <cell r="C67" t="str">
            <v>Jacobs, David Abraham Larry</v>
          </cell>
        </row>
        <row r="68">
          <cell r="C68" t="str">
            <v>Janse van Rensburg, Marais</v>
          </cell>
        </row>
        <row r="69">
          <cell r="C69" t="str">
            <v>Jearey, Mike</v>
          </cell>
        </row>
        <row r="70">
          <cell r="C70" t="str">
            <v>Jefferies, Glyn</v>
          </cell>
        </row>
        <row r="71">
          <cell r="C71" t="str">
            <v>Jones, Wyneth</v>
          </cell>
        </row>
        <row r="72">
          <cell r="C72" t="str">
            <v>Jooste, Frans</v>
          </cell>
        </row>
        <row r="73">
          <cell r="C73" t="str">
            <v>Jooste, Pierre</v>
          </cell>
        </row>
        <row r="74">
          <cell r="C74" t="str">
            <v>Joubert, Francois</v>
          </cell>
        </row>
        <row r="75">
          <cell r="C75" t="str">
            <v>Kleinhans, Xinnia</v>
          </cell>
        </row>
        <row r="76">
          <cell r="C76" t="str">
            <v>Kotze, Werner</v>
          </cell>
        </row>
        <row r="77">
          <cell r="C77" t="str">
            <v>Kriek, Anita</v>
          </cell>
        </row>
        <row r="78">
          <cell r="C78" t="str">
            <v>Kroukamp, Johan</v>
          </cell>
        </row>
        <row r="79">
          <cell r="C79" t="str">
            <v>Krugel, Pieter</v>
          </cell>
        </row>
        <row r="80">
          <cell r="C80" t="str">
            <v>Kunene, Menzi</v>
          </cell>
        </row>
        <row r="81">
          <cell r="C81" t="str">
            <v>Kunneke, Chris</v>
          </cell>
        </row>
        <row r="82">
          <cell r="C82" t="str">
            <v>La Cock, Robbie</v>
          </cell>
        </row>
        <row r="83">
          <cell r="C83" t="str">
            <v>Lalicic, Almir</v>
          </cell>
        </row>
        <row r="84">
          <cell r="C84" t="str">
            <v>Larsen, Jesper</v>
          </cell>
        </row>
        <row r="85">
          <cell r="C85" t="str">
            <v>Le Grange, Johan</v>
          </cell>
        </row>
        <row r="86">
          <cell r="C86" t="str">
            <v>Leita, Marco</v>
          </cell>
        </row>
        <row r="87">
          <cell r="C87" t="str">
            <v>Letsie, Theko</v>
          </cell>
        </row>
        <row r="88">
          <cell r="C88" t="str">
            <v>Letsoalo, William</v>
          </cell>
        </row>
        <row r="89">
          <cell r="C89" t="str">
            <v>Lew, Braam</v>
          </cell>
        </row>
        <row r="90">
          <cell r="C90" t="str">
            <v>Louw, Andrew Francois</v>
          </cell>
        </row>
        <row r="91">
          <cell r="C91" t="str">
            <v>Louw, Johan</v>
          </cell>
        </row>
        <row r="92">
          <cell r="C92" t="str">
            <v>MacDonald, Beverley</v>
          </cell>
        </row>
        <row r="93">
          <cell r="C93" t="str">
            <v>Malan, Koos</v>
          </cell>
        </row>
        <row r="94">
          <cell r="C94" t="str">
            <v>Manjra, Shoyeb</v>
          </cell>
        </row>
        <row r="95">
          <cell r="C95" t="str">
            <v>Mare, Gabriel Stephanus</v>
          </cell>
        </row>
        <row r="96">
          <cell r="C96" t="str">
            <v>Martin, Thomas Kerr</v>
          </cell>
        </row>
        <row r="97">
          <cell r="C97" t="str">
            <v>Marx, Valdo</v>
          </cell>
        </row>
        <row r="98">
          <cell r="C98" t="str">
            <v>Masabalala, Muzi Mzoxolo</v>
          </cell>
        </row>
        <row r="99">
          <cell r="C99" t="str">
            <v>Mashayamombe, Joey</v>
          </cell>
        </row>
        <row r="100">
          <cell r="C100" t="str">
            <v>Mashego, Frank</v>
          </cell>
        </row>
        <row r="101">
          <cell r="C101" t="str">
            <v>Meyer, Annelie</v>
          </cell>
        </row>
        <row r="102">
          <cell r="C102" t="str">
            <v>Meyer, Barry</v>
          </cell>
        </row>
        <row r="103">
          <cell r="C103" t="str">
            <v>Minnaar, Michael</v>
          </cell>
        </row>
        <row r="104">
          <cell r="C104" t="str">
            <v>Moran, Russ</v>
          </cell>
        </row>
        <row r="105">
          <cell r="C105" t="str">
            <v>Muller, Donovan</v>
          </cell>
        </row>
        <row r="106">
          <cell r="C106" t="str">
            <v>Naicker, Marsh</v>
          </cell>
        </row>
        <row r="107">
          <cell r="C107" t="str">
            <v>Naidoo, Jeremy</v>
          </cell>
        </row>
        <row r="108">
          <cell r="C108" t="str">
            <v>Ndlovu, Ticklet</v>
          </cell>
        </row>
        <row r="109">
          <cell r="C109" t="str">
            <v>Nel, Paul</v>
          </cell>
        </row>
        <row r="110">
          <cell r="C110" t="str">
            <v>Nketsi, Lydia</v>
          </cell>
        </row>
        <row r="111">
          <cell r="C111" t="str">
            <v>Oberholzer, Nicolaas</v>
          </cell>
        </row>
        <row r="112">
          <cell r="C112" t="str">
            <v>Olivier, Mario</v>
          </cell>
        </row>
        <row r="113">
          <cell r="C113" t="str">
            <v>Oosthuizen, Nicolaas</v>
          </cell>
        </row>
        <row r="114">
          <cell r="C114" t="str">
            <v>Ortiz, Genaro</v>
          </cell>
        </row>
        <row r="115">
          <cell r="C115" t="str">
            <v>Paes, John Paul</v>
          </cell>
        </row>
        <row r="116">
          <cell r="C116" t="str">
            <v>Pather, Pragasen</v>
          </cell>
        </row>
        <row r="117">
          <cell r="C117" t="str">
            <v>Peacock, Robert</v>
          </cell>
        </row>
        <row r="118">
          <cell r="C118" t="str">
            <v>Pearse, Gary</v>
          </cell>
        </row>
        <row r="119">
          <cell r="C119" t="str">
            <v>Pieters, Alet</v>
          </cell>
        </row>
        <row r="120">
          <cell r="C120" t="str">
            <v>Pieterse, Dirk</v>
          </cell>
        </row>
        <row r="121">
          <cell r="C121" t="str">
            <v>Potgieter, Corne</v>
          </cell>
        </row>
        <row r="122">
          <cell r="C122" t="str">
            <v>Potgieter, Fred</v>
          </cell>
        </row>
        <row r="123">
          <cell r="C123" t="str">
            <v>Potgieter, Magaretha Catharina (Marieta)</v>
          </cell>
        </row>
        <row r="124">
          <cell r="C124" t="str">
            <v>Potgieter, Petrus</v>
          </cell>
        </row>
        <row r="125">
          <cell r="C125" t="str">
            <v>Pretorius, Andre</v>
          </cell>
        </row>
        <row r="126">
          <cell r="C126" t="str">
            <v>Pretorius, Carlien</v>
          </cell>
        </row>
        <row r="127">
          <cell r="C127" t="str">
            <v>Pretorius, Hennie</v>
          </cell>
        </row>
        <row r="128">
          <cell r="C128" t="str">
            <v>Pretorius, Sonja</v>
          </cell>
        </row>
        <row r="129">
          <cell r="C129" t="str">
            <v>Prins, Awie</v>
          </cell>
        </row>
        <row r="130">
          <cell r="C130" t="str">
            <v>Ramutsindela, Justice</v>
          </cell>
        </row>
        <row r="131">
          <cell r="C131" t="str">
            <v>Rapp, Helen</v>
          </cell>
        </row>
        <row r="132">
          <cell r="C132" t="str">
            <v>Rizzo, Margaret</v>
          </cell>
        </row>
        <row r="133">
          <cell r="C133" t="str">
            <v>Robertson, James</v>
          </cell>
        </row>
        <row r="134">
          <cell r="C134" t="str">
            <v>Rodriques, Claudio</v>
          </cell>
        </row>
        <row r="135">
          <cell r="C135" t="str">
            <v>Rodriquez, Ricardo</v>
          </cell>
        </row>
        <row r="136">
          <cell r="C136" t="str">
            <v>Salley, Dion</v>
          </cell>
        </row>
        <row r="137">
          <cell r="C137" t="str">
            <v>Schoeman, Andre</v>
          </cell>
        </row>
        <row r="138">
          <cell r="C138" t="str">
            <v>Schroeder, Jay</v>
          </cell>
        </row>
        <row r="139">
          <cell r="C139" t="str">
            <v>Seleke, Sinah</v>
          </cell>
        </row>
        <row r="140">
          <cell r="C140" t="str">
            <v>Seripe, Koketso</v>
          </cell>
        </row>
        <row r="141">
          <cell r="C141" t="str">
            <v>Shadrach, Brian</v>
          </cell>
        </row>
        <row r="142">
          <cell r="C142" t="str">
            <v>Shoesmith, Anthony (Mark)</v>
          </cell>
        </row>
        <row r="143">
          <cell r="C143" t="str">
            <v>Shoesmith, Winston</v>
          </cell>
        </row>
        <row r="144">
          <cell r="C144" t="str">
            <v>Shortt, Kimberley Jayne</v>
          </cell>
        </row>
        <row r="145">
          <cell r="C145" t="str">
            <v>Smit, Natalie</v>
          </cell>
        </row>
        <row r="146">
          <cell r="C146" t="str">
            <v>Smith, Billy</v>
          </cell>
        </row>
        <row r="147">
          <cell r="C147" t="str">
            <v>Smith, Jonelle</v>
          </cell>
        </row>
        <row r="148">
          <cell r="C148" t="str">
            <v>Snook, Paul</v>
          </cell>
        </row>
        <row r="149">
          <cell r="C149" t="str">
            <v>Sofijanic, Mile</v>
          </cell>
        </row>
        <row r="150">
          <cell r="C150" t="str">
            <v>South, Stuart</v>
          </cell>
        </row>
        <row r="151">
          <cell r="C151" t="str">
            <v>Spitsbaard, Edrie</v>
          </cell>
        </row>
        <row r="152">
          <cell r="C152" t="str">
            <v>Stemmet, Johan</v>
          </cell>
        </row>
        <row r="153">
          <cell r="C153" t="str">
            <v>Stevens, Lyn</v>
          </cell>
        </row>
        <row r="154">
          <cell r="C154" t="str">
            <v>Strydom, Brian</v>
          </cell>
        </row>
        <row r="155">
          <cell r="C155" t="str">
            <v>Sweeting, Robert</v>
          </cell>
        </row>
        <row r="156">
          <cell r="C156" t="str">
            <v>Sykes, Ray</v>
          </cell>
        </row>
        <row r="157">
          <cell r="C157" t="str">
            <v>Thole, Thabiso</v>
          </cell>
        </row>
        <row r="158">
          <cell r="C158" t="str">
            <v>Thomas, Neil</v>
          </cell>
        </row>
        <row r="159">
          <cell r="C159" t="str">
            <v>Thompson, Colin</v>
          </cell>
        </row>
        <row r="160">
          <cell r="C160" t="str">
            <v>Trninic, Jovica</v>
          </cell>
        </row>
        <row r="161">
          <cell r="C161" t="str">
            <v>Tudhope, Ross</v>
          </cell>
        </row>
        <row r="162">
          <cell r="C162" t="str">
            <v>Turnbull, Jane Clare</v>
          </cell>
        </row>
        <row r="163">
          <cell r="C163" t="str">
            <v>Uys, Barend</v>
          </cell>
        </row>
        <row r="164">
          <cell r="C164" t="str">
            <v>Uys, Willie</v>
          </cell>
        </row>
        <row r="165">
          <cell r="C165" t="str">
            <v>Van Blommestein, Abrie</v>
          </cell>
        </row>
        <row r="166">
          <cell r="C166" t="str">
            <v>Van Deemter, Linda</v>
          </cell>
        </row>
        <row r="167">
          <cell r="C167" t="str">
            <v>van den Berg, Lourens</v>
          </cell>
        </row>
        <row r="168">
          <cell r="C168" t="str">
            <v>van Greunen, Johanna Adriana</v>
          </cell>
        </row>
        <row r="169">
          <cell r="C169" t="str">
            <v>van Heerden, Lindis</v>
          </cell>
        </row>
        <row r="170">
          <cell r="C170" t="str">
            <v>Van Jaarsveldt, Vicky</v>
          </cell>
        </row>
        <row r="171">
          <cell r="C171" t="str">
            <v>van Moerkerken, Rene</v>
          </cell>
        </row>
        <row r="172">
          <cell r="C172" t="str">
            <v>Van Wyk, Christiaan Ronald (Stiaan)</v>
          </cell>
        </row>
        <row r="173">
          <cell r="C173" t="str">
            <v>Van Zyl, Johan</v>
          </cell>
        </row>
        <row r="174">
          <cell r="C174" t="str">
            <v>Venter, Thinus</v>
          </cell>
        </row>
        <row r="175">
          <cell r="C175" t="str">
            <v>Vermeulen, Loraine</v>
          </cell>
        </row>
        <row r="176">
          <cell r="C176" t="str">
            <v>Voogt, Gordon</v>
          </cell>
        </row>
        <row r="177">
          <cell r="C177" t="str">
            <v>Watkins, Chris</v>
          </cell>
        </row>
        <row r="178">
          <cell r="C178" t="str">
            <v>Wilkins, Werner</v>
          </cell>
        </row>
        <row r="179">
          <cell r="C179" t="str">
            <v>Wood, Graham</v>
          </cell>
        </row>
        <row r="180">
          <cell r="C180" t="str">
            <v>Wood, Nicolas</v>
          </cell>
        </row>
        <row r="181">
          <cell r="C181" t="str">
            <v>Yakar, Babur (Bob)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Control"/>
      <sheetName val="eval"/>
      <sheetName val="WORKINGS"/>
      <sheetName val="AREAS"/>
      <sheetName val="FR-PROVSNL-SUM-DETAIL"/>
      <sheetName val="FR-SUMMERY"/>
      <sheetName val="Summary"/>
      <sheetName val="Schedule 1"/>
      <sheetName val="Schedule 2"/>
      <sheetName val="Schedule 3"/>
      <sheetName val="Schedule 4"/>
      <sheetName val="Schedule 5"/>
      <sheetName val="Schedule 6"/>
      <sheetName val="Schedule 7"/>
      <sheetName val="Schedule 8"/>
      <sheetName val="Schedule 9"/>
      <sheetName val="Schedule 10"/>
      <sheetName val="Schedule 11"/>
      <sheetName val="Schedule 12"/>
      <sheetName val="Help"/>
      <sheetName val="CAT_BLDG"/>
      <sheetName val="SERVICES"/>
      <sheetName val="SCAL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B00</v>
          </cell>
        </row>
      </sheetData>
      <sheetData sheetId="22">
        <row r="1">
          <cell r="A1" t="str">
            <v>B00</v>
          </cell>
        </row>
      </sheetData>
      <sheetData sheetId="23">
        <row r="2">
          <cell r="A2">
            <v>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MAR07-10APRIL07"/>
      <sheetName val="11FEB07-10MAR07"/>
      <sheetName val="11JAN07-10FEB 07"/>
      <sheetName val="11 DEC05-10 JAN06"/>
      <sheetName val="11JAN -10 FEB 06"/>
      <sheetName val="11FEB-10MAR 06"/>
      <sheetName val="11MAR-10APR"/>
      <sheetName val="11 april-10 may"/>
      <sheetName val="11may-10june"/>
      <sheetName val="11june-10july"/>
      <sheetName val="11july-10aug"/>
      <sheetName val="11 AUG- 10 SEPT."/>
      <sheetName val="11SEP-10 OCT "/>
      <sheetName val="11 OCTOBER-10 NOV"/>
      <sheetName val="11NOV-10DEC"/>
      <sheetName val="11DEC06-10JAN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COSTING SCHEDULE"/>
      <sheetName val="TELESURE SCHEDULE"/>
      <sheetName val="SCHEDULE - b"/>
      <sheetName val="SCHEDULE - C"/>
      <sheetName val="CASH FLOW GRAPH"/>
      <sheetName val="SCHEDULE  H "/>
      <sheetName val="SI SCHEDULE C"/>
      <sheetName val="SI SCHEDULE D"/>
      <sheetName val="BOQ"/>
      <sheetName val="Sheds- Structural Steel"/>
      <sheetName val="Boundary wall"/>
      <sheetName val="Sheds- Civ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ing Sheet"/>
      <sheetName val="Contract Rates"/>
      <sheetName val="Pelindaba Costing Sheet - 23-02"/>
      <sheetName val="Costing_Sheet3"/>
      <sheetName val="Contract_Rates3"/>
      <sheetName val="Pelindaba_Costing_Sheet_-_23-04"/>
      <sheetName val="Costing_Sheet1"/>
      <sheetName val="Contract_Rates1"/>
      <sheetName val="Pelindaba_Costing_Sheet_-_23-01"/>
      <sheetName val="Costing_Sheet"/>
      <sheetName val="Contract_Rates"/>
      <sheetName val="Pelindaba_Costing_Sheet_-_23-02"/>
      <sheetName val="Costing_Sheet2"/>
      <sheetName val="Contract_Rates2"/>
      <sheetName val="Pelindaba_Costing_Sheet_-_23-03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"/>
      <sheetName val="Category"/>
      <sheetName val="PPE"/>
      <sheetName val="Accomodation"/>
      <sheetName val="Cons &amp; Coms"/>
      <sheetName val="Medical "/>
      <sheetName val="Transport"/>
      <sheetName val="Cost of Tools"/>
      <sheetName val="Training"/>
      <sheetName val="Labour Cost"/>
      <sheetName val="Select Teams"/>
      <sheetName val="DATA Install"/>
      <sheetName val="Cable Team"/>
      <sheetName val="Cable's"/>
      <sheetName val="Terminations Team"/>
      <sheetName val="Terminations"/>
      <sheetName val="Cab Ties &amp; Fixing Teams"/>
      <sheetName val="Cable Ties &amp; Fixings"/>
      <sheetName val="Racking Team"/>
      <sheetName val="Racking"/>
      <sheetName val="Steel Sections Team"/>
      <sheetName val="Steel Sections"/>
      <sheetName val="Sheet3"/>
      <sheetName val="Sheet2"/>
      <sheetName val="Fastner &amp; Bolt Teams"/>
      <sheetName val="Fastners &amp; Bolts etc"/>
      <sheetName val="Elec Fit Team"/>
      <sheetName val="Elec Fittings"/>
      <sheetName val="JB's Team"/>
      <sheetName val="JB's"/>
      <sheetName val="Wiring Teams"/>
      <sheetName val="Wiring"/>
      <sheetName val="Inst. Teams"/>
      <sheetName val="Instrumentation"/>
      <sheetName val="Data &amp; Network teams"/>
      <sheetName val="Data &amp; Networking"/>
      <sheetName val="QTY's"/>
      <sheetName val="R in P's&amp;G's"/>
      <sheetName val="Site Establishment"/>
      <sheetName val="P's &amp; G's"/>
      <sheetName val="BOQ"/>
      <sheetName val="COST SUMMARY &amp; BREAKDOWN"/>
      <sheetName val="DayRates Labour"/>
      <sheetName val="Sheet1"/>
      <sheetName val="220 17.6 BS "/>
      <sheetName val="Cons_&amp;_Coms3"/>
      <sheetName val="Medical_3"/>
      <sheetName val="Cost_of_Tools3"/>
      <sheetName val="Labour_Cost3"/>
      <sheetName val="Select_Teams3"/>
      <sheetName val="DATA_Install3"/>
      <sheetName val="Cable_Team3"/>
      <sheetName val="Terminations_Team3"/>
      <sheetName val="Cab_Ties_&amp;_Fixing_Teams3"/>
      <sheetName val="Cable_Ties_&amp;_Fixings3"/>
      <sheetName val="Racking_Team3"/>
      <sheetName val="Steel_Sections_Team3"/>
      <sheetName val="Steel_Sections3"/>
      <sheetName val="Fastner_&amp;_Bolt_Teams3"/>
      <sheetName val="Fastners_&amp;_Bolts_etc3"/>
      <sheetName val="Elec_Fit_Team3"/>
      <sheetName val="Elec_Fittings3"/>
      <sheetName val="JB's_Team3"/>
      <sheetName val="Wiring_Teams3"/>
      <sheetName val="Inst__Teams3"/>
      <sheetName val="Data_&amp;_Network_teams3"/>
      <sheetName val="Data_&amp;_Networking3"/>
      <sheetName val="R_in_P's&amp;G's3"/>
      <sheetName val="Site_Establishment3"/>
      <sheetName val="P's_&amp;_G's3"/>
      <sheetName val="COST_SUMMARY_&amp;_BREAKDOWN3"/>
      <sheetName val="DayRates_Labour3"/>
      <sheetName val="220_17_6_BS_3"/>
      <sheetName val="Cons_&amp;_Coms1"/>
      <sheetName val="Medical_1"/>
      <sheetName val="Cost_of_Tools1"/>
      <sheetName val="Labour_Cost1"/>
      <sheetName val="Select_Teams1"/>
      <sheetName val="DATA_Install1"/>
      <sheetName val="Cable_Team1"/>
      <sheetName val="Terminations_Team1"/>
      <sheetName val="Cab_Ties_&amp;_Fixing_Teams1"/>
      <sheetName val="Cable_Ties_&amp;_Fixings1"/>
      <sheetName val="Racking_Team1"/>
      <sheetName val="Steel_Sections_Team1"/>
      <sheetName val="Steel_Sections1"/>
      <sheetName val="Fastner_&amp;_Bolt_Teams1"/>
      <sheetName val="Fastners_&amp;_Bolts_etc1"/>
      <sheetName val="Elec_Fit_Team1"/>
      <sheetName val="Elec_Fittings1"/>
      <sheetName val="JB's_Team1"/>
      <sheetName val="Wiring_Teams1"/>
      <sheetName val="Inst__Teams1"/>
      <sheetName val="Data_&amp;_Network_teams1"/>
      <sheetName val="Data_&amp;_Networking1"/>
      <sheetName val="R_in_P's&amp;G's1"/>
      <sheetName val="Site_Establishment1"/>
      <sheetName val="P's_&amp;_G's1"/>
      <sheetName val="COST_SUMMARY_&amp;_BREAKDOWN1"/>
      <sheetName val="DayRates_Labour1"/>
      <sheetName val="220_17_6_BS_1"/>
      <sheetName val="Cons_&amp;_Coms"/>
      <sheetName val="Medical_"/>
      <sheetName val="Cost_of_Tools"/>
      <sheetName val="Labour_Cost"/>
      <sheetName val="Select_Teams"/>
      <sheetName val="DATA_Install"/>
      <sheetName val="Cable_Team"/>
      <sheetName val="Terminations_Team"/>
      <sheetName val="Cab_Ties_&amp;_Fixing_Teams"/>
      <sheetName val="Cable_Ties_&amp;_Fixings"/>
      <sheetName val="Racking_Team"/>
      <sheetName val="Steel_Sections_Team"/>
      <sheetName val="Steel_Sections"/>
      <sheetName val="Fastner_&amp;_Bolt_Teams"/>
      <sheetName val="Fastners_&amp;_Bolts_etc"/>
      <sheetName val="Elec_Fit_Team"/>
      <sheetName val="Elec_Fittings"/>
      <sheetName val="JB's_Team"/>
      <sheetName val="Wiring_Teams"/>
      <sheetName val="Inst__Teams"/>
      <sheetName val="Data_&amp;_Network_teams"/>
      <sheetName val="Data_&amp;_Networking"/>
      <sheetName val="R_in_P's&amp;G's"/>
      <sheetName val="Site_Establishment"/>
      <sheetName val="P's_&amp;_G's"/>
      <sheetName val="COST_SUMMARY_&amp;_BREAKDOWN"/>
      <sheetName val="DayRates_Labour"/>
      <sheetName val="220_17_6_BS_"/>
      <sheetName val="Cons_&amp;_Coms2"/>
      <sheetName val="Medical_2"/>
      <sheetName val="Cost_of_Tools2"/>
      <sheetName val="Labour_Cost2"/>
      <sheetName val="Select_Teams2"/>
      <sheetName val="DATA_Install2"/>
      <sheetName val="Cable_Team2"/>
      <sheetName val="Terminations_Team2"/>
      <sheetName val="Cab_Ties_&amp;_Fixing_Teams2"/>
      <sheetName val="Cable_Ties_&amp;_Fixings2"/>
      <sheetName val="Racking_Team2"/>
      <sheetName val="Steel_Sections_Team2"/>
      <sheetName val="Steel_Sections2"/>
      <sheetName val="Fastner_&amp;_Bolt_Teams2"/>
      <sheetName val="Fastners_&amp;_Bolts_etc2"/>
      <sheetName val="Elec_Fit_Team2"/>
      <sheetName val="Elec_Fittings2"/>
      <sheetName val="JB's_Team2"/>
      <sheetName val="Wiring_Teams2"/>
      <sheetName val="Inst__Teams2"/>
      <sheetName val="Data_&amp;_Network_teams2"/>
      <sheetName val="Data_&amp;_Networking2"/>
      <sheetName val="R_in_P's&amp;G's2"/>
      <sheetName val="Site_Establishment2"/>
      <sheetName val="P's_&amp;_G's2"/>
      <sheetName val="COST_SUMMARY_&amp;_BREAKDOWN2"/>
      <sheetName val="DayRates_Labour2"/>
      <sheetName val="220_17_6_BS_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">
          <cell r="A2">
            <v>0</v>
          </cell>
          <cell r="B2">
            <v>0</v>
          </cell>
          <cell r="C2">
            <v>0</v>
          </cell>
        </row>
        <row r="3">
          <cell r="A3">
            <v>1</v>
          </cell>
          <cell r="B3">
            <v>1</v>
          </cell>
          <cell r="C3">
            <v>0.5</v>
          </cell>
        </row>
        <row r="4">
          <cell r="A4">
            <v>2</v>
          </cell>
          <cell r="B4">
            <v>2</v>
          </cell>
          <cell r="C4">
            <v>1</v>
          </cell>
        </row>
        <row r="5">
          <cell r="A5">
            <v>3</v>
          </cell>
          <cell r="B5">
            <v>3</v>
          </cell>
          <cell r="C5">
            <v>2</v>
          </cell>
        </row>
        <row r="6">
          <cell r="A6">
            <v>4</v>
          </cell>
          <cell r="B6">
            <v>4</v>
          </cell>
          <cell r="C6">
            <v>3</v>
          </cell>
        </row>
        <row r="7">
          <cell r="A7">
            <v>5</v>
          </cell>
          <cell r="B7">
            <v>5</v>
          </cell>
          <cell r="C7">
            <v>4</v>
          </cell>
        </row>
        <row r="8">
          <cell r="A8">
            <v>6</v>
          </cell>
          <cell r="B8">
            <v>6</v>
          </cell>
          <cell r="C8">
            <v>5</v>
          </cell>
        </row>
        <row r="9">
          <cell r="A9">
            <v>7</v>
          </cell>
          <cell r="B9">
            <v>7</v>
          </cell>
        </row>
        <row r="10">
          <cell r="A10">
            <v>8</v>
          </cell>
          <cell r="B10">
            <v>8</v>
          </cell>
        </row>
        <row r="11">
          <cell r="A11">
            <v>9</v>
          </cell>
          <cell r="B11">
            <v>9</v>
          </cell>
        </row>
        <row r="12">
          <cell r="A12">
            <v>10</v>
          </cell>
          <cell r="B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  <row r="43">
          <cell r="A43">
            <v>41</v>
          </cell>
        </row>
        <row r="44">
          <cell r="A44">
            <v>42</v>
          </cell>
        </row>
        <row r="45">
          <cell r="A45">
            <v>43</v>
          </cell>
        </row>
        <row r="46">
          <cell r="A46">
            <v>44</v>
          </cell>
        </row>
        <row r="47">
          <cell r="A47">
            <v>45</v>
          </cell>
        </row>
        <row r="48">
          <cell r="A48">
            <v>46</v>
          </cell>
        </row>
        <row r="49">
          <cell r="A49">
            <v>47</v>
          </cell>
        </row>
        <row r="50">
          <cell r="A50">
            <v>48</v>
          </cell>
        </row>
        <row r="51">
          <cell r="A51">
            <v>49</v>
          </cell>
        </row>
        <row r="52">
          <cell r="A52">
            <v>50</v>
          </cell>
        </row>
        <row r="53">
          <cell r="A53">
            <v>51</v>
          </cell>
        </row>
        <row r="54">
          <cell r="A54">
            <v>52</v>
          </cell>
        </row>
        <row r="55">
          <cell r="A55">
            <v>53</v>
          </cell>
        </row>
        <row r="56">
          <cell r="A56">
            <v>54</v>
          </cell>
        </row>
        <row r="57">
          <cell r="A57">
            <v>55</v>
          </cell>
        </row>
        <row r="58">
          <cell r="A58">
            <v>56</v>
          </cell>
        </row>
        <row r="59">
          <cell r="A59">
            <v>57</v>
          </cell>
        </row>
        <row r="60">
          <cell r="A60">
            <v>58</v>
          </cell>
        </row>
        <row r="61">
          <cell r="A61">
            <v>59</v>
          </cell>
        </row>
        <row r="62">
          <cell r="A62">
            <v>60</v>
          </cell>
        </row>
        <row r="63">
          <cell r="A63">
            <v>61</v>
          </cell>
        </row>
        <row r="64">
          <cell r="A64">
            <v>62</v>
          </cell>
        </row>
        <row r="65">
          <cell r="A65">
            <v>63</v>
          </cell>
        </row>
        <row r="66">
          <cell r="A66">
            <v>64</v>
          </cell>
        </row>
        <row r="67">
          <cell r="A67">
            <v>65</v>
          </cell>
        </row>
        <row r="68">
          <cell r="A68">
            <v>66</v>
          </cell>
        </row>
        <row r="69">
          <cell r="A69">
            <v>67</v>
          </cell>
        </row>
        <row r="70">
          <cell r="A70">
            <v>68</v>
          </cell>
        </row>
        <row r="71">
          <cell r="A71">
            <v>69</v>
          </cell>
        </row>
        <row r="72">
          <cell r="A72">
            <v>70</v>
          </cell>
        </row>
        <row r="73">
          <cell r="A73">
            <v>71</v>
          </cell>
        </row>
        <row r="74">
          <cell r="A74">
            <v>72</v>
          </cell>
        </row>
        <row r="75">
          <cell r="A75">
            <v>73</v>
          </cell>
        </row>
        <row r="76">
          <cell r="A76">
            <v>74</v>
          </cell>
        </row>
        <row r="77">
          <cell r="A77">
            <v>75</v>
          </cell>
        </row>
        <row r="78">
          <cell r="A78">
            <v>76</v>
          </cell>
        </row>
        <row r="79">
          <cell r="A79">
            <v>77</v>
          </cell>
        </row>
        <row r="80">
          <cell r="A80">
            <v>78</v>
          </cell>
        </row>
        <row r="81">
          <cell r="A81">
            <v>79</v>
          </cell>
        </row>
        <row r="82">
          <cell r="A82">
            <v>80</v>
          </cell>
        </row>
        <row r="83">
          <cell r="A83">
            <v>81</v>
          </cell>
        </row>
        <row r="84">
          <cell r="A84">
            <v>82</v>
          </cell>
        </row>
        <row r="85">
          <cell r="A85">
            <v>83</v>
          </cell>
        </row>
        <row r="86">
          <cell r="A86">
            <v>84</v>
          </cell>
        </row>
        <row r="87">
          <cell r="A87">
            <v>85</v>
          </cell>
        </row>
        <row r="88">
          <cell r="A88">
            <v>86</v>
          </cell>
        </row>
        <row r="89">
          <cell r="A89">
            <v>87</v>
          </cell>
        </row>
        <row r="90">
          <cell r="A90">
            <v>88</v>
          </cell>
        </row>
        <row r="91">
          <cell r="A91">
            <v>89</v>
          </cell>
        </row>
        <row r="92">
          <cell r="A92">
            <v>90</v>
          </cell>
        </row>
        <row r="93">
          <cell r="A93">
            <v>91</v>
          </cell>
        </row>
        <row r="94">
          <cell r="A94">
            <v>92</v>
          </cell>
        </row>
        <row r="95">
          <cell r="A95">
            <v>93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--&gt;"/>
      <sheetName val="Grid_Def"/>
      <sheetName val="Grid--&gt;"/>
      <sheetName val="765kV"/>
      <sheetName val="Inputs --&gt;"/>
      <sheetName val="765kV--&gt;"/>
      <sheetName val="C.ET00221"/>
      <sheetName val="C.ET01020"/>
      <sheetName val="C.ET00253"/>
      <sheetName val="C.ET00505"/>
      <sheetName val="C.ET00613"/>
      <sheetName val="Vacant_765_1"/>
      <sheetName val="Vacant_765_2"/>
      <sheetName val="Vacant_765_3"/>
      <sheetName val="Vacant_765_4"/>
      <sheetName val="Vacant_765_5"/>
      <sheetName val="Vacant_765_6"/>
      <sheetName val="Vacant_765_7"/>
      <sheetName val="Vacant_765_8"/>
      <sheetName val="Vacant_765_9"/>
      <sheetName val="&lt;--765kV"/>
      <sheetName val="Template"/>
      <sheetName val="141014 CM(765kV Grid)(v2.0)"/>
    </sheetNames>
    <sheetDataSet>
      <sheetData sheetId="0" refreshError="1"/>
      <sheetData sheetId="1">
        <row r="5">
          <cell r="H5" t="str">
            <v>765 kV</v>
          </cell>
        </row>
        <row r="8">
          <cell r="D8">
            <v>41851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heet1"/>
      <sheetName val="LD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Sheet1"/>
    </sheetNames>
    <sheetDataSet>
      <sheetData sheetId="0">
        <row r="49">
          <cell r="G49">
            <v>4.7350000000000003</v>
          </cell>
        </row>
        <row r="50">
          <cell r="G50">
            <v>4.9749999999999996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1"/>
      <sheetName val="Lookups"/>
      <sheetName val="SYSTEM_VALUES"/>
      <sheetName val="11kV_CABLES"/>
      <sheetName val="33kV_CABLES"/>
      <sheetName val="SEARCH CRITERIA"/>
      <sheetName val="LV_CABLES"/>
      <sheetName val="BOQ"/>
      <sheetName val="Estimate"/>
      <sheetName val="Std Schem"/>
      <sheetName val="Heat"/>
      <sheetName val="MTO"/>
      <sheetName val="Miscellaneous"/>
      <sheetName val="Lighting"/>
      <sheetName val="totals2"/>
      <sheetName val="SHEET6"/>
      <sheetName val="SEARCH_CRITERIA3"/>
      <sheetName val="Std_Schem3"/>
      <sheetName val="SEARCH_CRITERIA1"/>
      <sheetName val="Std_Schem1"/>
      <sheetName val="SEARCH_CRITERIA"/>
      <sheetName val="Std_Schem"/>
      <sheetName val="SEARCH_CRITERIA2"/>
      <sheetName val="Std_Schem2"/>
    </sheetNames>
    <sheetDataSet>
      <sheetData sheetId="0"/>
      <sheetData sheetId="1">
        <row r="5">
          <cell r="BB5">
            <v>0.25</v>
          </cell>
          <cell r="BC5">
            <v>20.7</v>
          </cell>
          <cell r="BD5">
            <v>8.2799999999999999E-2</v>
          </cell>
          <cell r="BE5">
            <v>3</v>
          </cell>
          <cell r="BF5">
            <v>7.5</v>
          </cell>
          <cell r="BG5">
            <v>6</v>
          </cell>
          <cell r="BH5">
            <v>4.1999999999999993</v>
          </cell>
          <cell r="BI5">
            <v>30</v>
          </cell>
          <cell r="BJ5">
            <v>50.7</v>
          </cell>
          <cell r="BK5">
            <v>0</v>
          </cell>
          <cell r="BL5">
            <v>16</v>
          </cell>
          <cell r="BM5">
            <v>8.76</v>
          </cell>
        </row>
        <row r="6">
          <cell r="BB6">
            <v>0.37</v>
          </cell>
          <cell r="BC6">
            <v>20.7</v>
          </cell>
          <cell r="BD6">
            <v>5.5945945945945944E-2</v>
          </cell>
          <cell r="BE6">
            <v>3</v>
          </cell>
          <cell r="BF6">
            <v>7.5</v>
          </cell>
          <cell r="BG6">
            <v>6</v>
          </cell>
          <cell r="BH6">
            <v>4.1999999999999993</v>
          </cell>
          <cell r="BI6">
            <v>30</v>
          </cell>
          <cell r="BJ6">
            <v>50.7</v>
          </cell>
          <cell r="BK6">
            <v>16</v>
          </cell>
          <cell r="BL6">
            <v>25</v>
          </cell>
          <cell r="BM6">
            <v>12.03</v>
          </cell>
        </row>
        <row r="7">
          <cell r="BB7">
            <v>0.55000000000000004</v>
          </cell>
          <cell r="BC7">
            <v>20.7</v>
          </cell>
          <cell r="BD7">
            <v>3.7636363636363634E-2</v>
          </cell>
          <cell r="BE7">
            <v>3</v>
          </cell>
          <cell r="BF7">
            <v>7.5</v>
          </cell>
          <cell r="BG7">
            <v>6</v>
          </cell>
          <cell r="BH7">
            <v>4.1999999999999993</v>
          </cell>
          <cell r="BI7">
            <v>30</v>
          </cell>
          <cell r="BJ7">
            <v>50.7</v>
          </cell>
          <cell r="BK7">
            <v>25</v>
          </cell>
          <cell r="BL7">
            <v>32</v>
          </cell>
          <cell r="BM7">
            <v>16.41</v>
          </cell>
        </row>
        <row r="8">
          <cell r="BB8">
            <v>0.75</v>
          </cell>
          <cell r="BC8">
            <v>20.7</v>
          </cell>
          <cell r="BD8">
            <v>2.76E-2</v>
          </cell>
          <cell r="BE8">
            <v>3</v>
          </cell>
          <cell r="BF8">
            <v>7.5</v>
          </cell>
          <cell r="BG8">
            <v>6</v>
          </cell>
          <cell r="BH8">
            <v>4.1999999999999993</v>
          </cell>
          <cell r="BI8">
            <v>35</v>
          </cell>
          <cell r="BJ8">
            <v>55.7</v>
          </cell>
          <cell r="BK8">
            <v>32</v>
          </cell>
          <cell r="BL8">
            <v>40</v>
          </cell>
          <cell r="BM8">
            <v>16.41</v>
          </cell>
        </row>
        <row r="9">
          <cell r="BB9">
            <v>1.1000000000000001</v>
          </cell>
          <cell r="BC9">
            <v>21.2</v>
          </cell>
          <cell r="BD9">
            <v>1.9272727272727271E-2</v>
          </cell>
          <cell r="BE9">
            <v>3.5</v>
          </cell>
          <cell r="BF9">
            <v>7.5</v>
          </cell>
          <cell r="BG9">
            <v>6</v>
          </cell>
          <cell r="BH9">
            <v>4.1999999999999993</v>
          </cell>
          <cell r="BI9">
            <v>50</v>
          </cell>
          <cell r="BJ9">
            <v>71.2</v>
          </cell>
          <cell r="BK9">
            <v>40</v>
          </cell>
          <cell r="BL9">
            <v>63</v>
          </cell>
          <cell r="BM9">
            <v>25.83</v>
          </cell>
        </row>
        <row r="10">
          <cell r="BB10">
            <v>1.5</v>
          </cell>
          <cell r="BC10">
            <v>21.2</v>
          </cell>
          <cell r="BD10">
            <v>1.4133333333333333E-2</v>
          </cell>
          <cell r="BE10">
            <v>3.5</v>
          </cell>
          <cell r="BF10">
            <v>7.5</v>
          </cell>
          <cell r="BG10">
            <v>6</v>
          </cell>
          <cell r="BH10">
            <v>4.1999999999999993</v>
          </cell>
          <cell r="BI10">
            <v>65</v>
          </cell>
          <cell r="BJ10">
            <v>86.2</v>
          </cell>
          <cell r="BK10">
            <v>63</v>
          </cell>
          <cell r="BL10">
            <v>80</v>
          </cell>
          <cell r="BM10">
            <v>26.31</v>
          </cell>
        </row>
        <row r="11">
          <cell r="BB11">
            <v>2.2000000000000002</v>
          </cell>
          <cell r="BC11">
            <v>24.8</v>
          </cell>
          <cell r="BD11">
            <v>1.1272727272727271E-2</v>
          </cell>
          <cell r="BE11">
            <v>3.5</v>
          </cell>
          <cell r="BF11">
            <v>7.5</v>
          </cell>
          <cell r="BG11">
            <v>6</v>
          </cell>
          <cell r="BH11">
            <v>7.8000000000000007</v>
          </cell>
          <cell r="BI11">
            <v>92</v>
          </cell>
          <cell r="BJ11">
            <v>116.8</v>
          </cell>
          <cell r="BK11">
            <v>80</v>
          </cell>
          <cell r="BL11">
            <v>100</v>
          </cell>
          <cell r="BM11">
            <v>26.400000000000002</v>
          </cell>
        </row>
        <row r="12">
          <cell r="BB12">
            <v>3</v>
          </cell>
          <cell r="BC12">
            <v>24.8</v>
          </cell>
          <cell r="BD12">
            <v>8.266666666666667E-3</v>
          </cell>
          <cell r="BE12">
            <v>3.5</v>
          </cell>
          <cell r="BF12">
            <v>7.5</v>
          </cell>
          <cell r="BG12">
            <v>6</v>
          </cell>
          <cell r="BH12">
            <v>7.8000000000000007</v>
          </cell>
          <cell r="BI12">
            <v>122</v>
          </cell>
          <cell r="BJ12">
            <v>146.80000000000001</v>
          </cell>
          <cell r="BK12">
            <v>100</v>
          </cell>
          <cell r="BL12">
            <v>125</v>
          </cell>
          <cell r="BM12">
            <v>32.339999999999996</v>
          </cell>
        </row>
        <row r="13">
          <cell r="BB13">
            <v>4</v>
          </cell>
          <cell r="BC13">
            <v>24.8</v>
          </cell>
          <cell r="BD13">
            <v>6.1999999999999998E-3</v>
          </cell>
          <cell r="BE13">
            <v>3.5</v>
          </cell>
          <cell r="BF13">
            <v>7.5</v>
          </cell>
          <cell r="BG13">
            <v>6</v>
          </cell>
          <cell r="BH13">
            <v>7.8000000000000007</v>
          </cell>
          <cell r="BI13">
            <v>145</v>
          </cell>
          <cell r="BJ13">
            <v>169.8</v>
          </cell>
          <cell r="BK13">
            <v>125</v>
          </cell>
          <cell r="BL13">
            <v>160</v>
          </cell>
          <cell r="BM13">
            <v>41.849999999999994</v>
          </cell>
        </row>
        <row r="14">
          <cell r="BB14">
            <v>5.5</v>
          </cell>
          <cell r="BC14">
            <v>24.8</v>
          </cell>
          <cell r="BD14">
            <v>4.5090909090909088E-3</v>
          </cell>
          <cell r="BE14">
            <v>3.5</v>
          </cell>
          <cell r="BF14">
            <v>7.5</v>
          </cell>
          <cell r="BG14">
            <v>6</v>
          </cell>
          <cell r="BH14">
            <v>7.8000000000000007</v>
          </cell>
          <cell r="BI14">
            <v>195</v>
          </cell>
          <cell r="BJ14">
            <v>219.8</v>
          </cell>
          <cell r="BK14">
            <v>160</v>
          </cell>
          <cell r="BL14">
            <v>200</v>
          </cell>
          <cell r="BM14">
            <v>46.2</v>
          </cell>
        </row>
        <row r="15">
          <cell r="BB15">
            <v>7.5</v>
          </cell>
          <cell r="BC15">
            <v>31.3</v>
          </cell>
          <cell r="BD15">
            <v>4.1733333333333336E-3</v>
          </cell>
          <cell r="BE15">
            <v>10</v>
          </cell>
          <cell r="BF15">
            <v>7.5</v>
          </cell>
          <cell r="BG15">
            <v>6</v>
          </cell>
          <cell r="BH15">
            <v>7.8000000000000007</v>
          </cell>
          <cell r="BI15">
            <v>261</v>
          </cell>
          <cell r="BJ15">
            <v>292.3</v>
          </cell>
          <cell r="BK15">
            <v>200</v>
          </cell>
          <cell r="BL15">
            <v>250</v>
          </cell>
          <cell r="BM15">
            <v>56.25</v>
          </cell>
        </row>
        <row r="16">
          <cell r="BB16">
            <v>9.1999999999999993</v>
          </cell>
          <cell r="BC16">
            <v>31.3</v>
          </cell>
          <cell r="BD16">
            <v>3.4021739130434786E-3</v>
          </cell>
          <cell r="BE16">
            <v>10</v>
          </cell>
          <cell r="BF16">
            <v>7.5</v>
          </cell>
          <cell r="BG16">
            <v>6</v>
          </cell>
          <cell r="BH16">
            <v>7.8000000000000007</v>
          </cell>
          <cell r="BI16">
            <v>285</v>
          </cell>
          <cell r="BJ16">
            <v>316.3</v>
          </cell>
          <cell r="BK16">
            <v>250</v>
          </cell>
          <cell r="BL16">
            <v>400</v>
          </cell>
          <cell r="BM16">
            <v>57.599999999999994</v>
          </cell>
        </row>
        <row r="17">
          <cell r="BB17">
            <v>11</v>
          </cell>
          <cell r="BC17">
            <v>31.3</v>
          </cell>
          <cell r="BD17">
            <v>2.8454545454545455E-3</v>
          </cell>
          <cell r="BE17">
            <v>10</v>
          </cell>
          <cell r="BF17">
            <v>7.5</v>
          </cell>
          <cell r="BG17">
            <v>6</v>
          </cell>
          <cell r="BH17">
            <v>7.8000000000000007</v>
          </cell>
          <cell r="BI17">
            <v>285</v>
          </cell>
          <cell r="BJ17">
            <v>316.3</v>
          </cell>
          <cell r="BK17">
            <v>400</v>
          </cell>
          <cell r="BL17">
            <v>630</v>
          </cell>
          <cell r="BM17">
            <v>119.07</v>
          </cell>
        </row>
        <row r="18">
          <cell r="BB18">
            <v>15</v>
          </cell>
          <cell r="BC18">
            <v>43.06</v>
          </cell>
          <cell r="BD18">
            <v>2.8706666666666668E-3</v>
          </cell>
          <cell r="BE18">
            <v>10</v>
          </cell>
          <cell r="BF18">
            <v>7.5</v>
          </cell>
          <cell r="BG18">
            <v>7.5</v>
          </cell>
          <cell r="BH18">
            <v>18.059999999999999</v>
          </cell>
          <cell r="BI18">
            <v>285</v>
          </cell>
          <cell r="BJ18">
            <v>328.06</v>
          </cell>
          <cell r="BK18">
            <v>630</v>
          </cell>
          <cell r="BL18">
            <v>800</v>
          </cell>
          <cell r="BM18">
            <v>400</v>
          </cell>
        </row>
        <row r="19">
          <cell r="BB19">
            <v>18.5</v>
          </cell>
          <cell r="BC19">
            <v>43.06</v>
          </cell>
          <cell r="BD19">
            <v>2.3275675675675676E-3</v>
          </cell>
          <cell r="BE19">
            <v>10</v>
          </cell>
          <cell r="BF19">
            <v>7.5</v>
          </cell>
          <cell r="BG19">
            <v>7.5</v>
          </cell>
          <cell r="BH19">
            <v>18.059999999999999</v>
          </cell>
          <cell r="BI19">
            <v>335</v>
          </cell>
          <cell r="BJ19">
            <v>378.06</v>
          </cell>
          <cell r="BK19">
            <v>800</v>
          </cell>
          <cell r="BL19">
            <v>1000</v>
          </cell>
          <cell r="BM19">
            <v>400</v>
          </cell>
        </row>
        <row r="20">
          <cell r="BB20">
            <v>22</v>
          </cell>
          <cell r="BC20">
            <v>43.06</v>
          </cell>
          <cell r="BD20">
            <v>1.9572727272727272E-3</v>
          </cell>
          <cell r="BE20">
            <v>10</v>
          </cell>
          <cell r="BF20">
            <v>7.5</v>
          </cell>
          <cell r="BG20">
            <v>7.5</v>
          </cell>
          <cell r="BH20">
            <v>18.059999999999999</v>
          </cell>
          <cell r="BI20">
            <v>375</v>
          </cell>
          <cell r="BJ20">
            <v>418.06</v>
          </cell>
          <cell r="BK20">
            <v>1000</v>
          </cell>
          <cell r="BL20">
            <v>1250</v>
          </cell>
          <cell r="BM20">
            <v>500</v>
          </cell>
        </row>
        <row r="21">
          <cell r="BB21">
            <v>30</v>
          </cell>
          <cell r="BC21">
            <v>96.15</v>
          </cell>
          <cell r="BD21">
            <v>3.2049999999999999E-3</v>
          </cell>
          <cell r="BE21">
            <v>18</v>
          </cell>
          <cell r="BF21">
            <v>45</v>
          </cell>
          <cell r="BG21">
            <v>7.5</v>
          </cell>
          <cell r="BH21">
            <v>25.650000000000002</v>
          </cell>
          <cell r="BI21">
            <v>480</v>
          </cell>
          <cell r="BJ21">
            <v>576.15</v>
          </cell>
          <cell r="BK21">
            <v>1250</v>
          </cell>
          <cell r="BL21">
            <v>1600</v>
          </cell>
          <cell r="BM21">
            <v>500</v>
          </cell>
        </row>
        <row r="22">
          <cell r="BB22">
            <v>37</v>
          </cell>
          <cell r="BC22">
            <v>122.65</v>
          </cell>
          <cell r="BD22">
            <v>3.3148648648648653E-3</v>
          </cell>
          <cell r="BE22">
            <v>27</v>
          </cell>
          <cell r="BF22">
            <v>45</v>
          </cell>
          <cell r="BG22">
            <v>25</v>
          </cell>
          <cell r="BH22">
            <v>25.650000000000002</v>
          </cell>
          <cell r="BI22">
            <v>1398</v>
          </cell>
          <cell r="BJ22">
            <v>1520.65</v>
          </cell>
          <cell r="BK22">
            <v>1600</v>
          </cell>
          <cell r="BL22">
            <v>2000</v>
          </cell>
          <cell r="BM22">
            <v>500</v>
          </cell>
        </row>
        <row r="23">
          <cell r="BB23">
            <v>45</v>
          </cell>
          <cell r="BC23">
            <v>162.56</v>
          </cell>
          <cell r="BD23">
            <v>3.6124444444444446E-3</v>
          </cell>
          <cell r="BE23">
            <v>36</v>
          </cell>
          <cell r="BF23">
            <v>55</v>
          </cell>
          <cell r="BG23">
            <v>25</v>
          </cell>
          <cell r="BH23">
            <v>46.56</v>
          </cell>
          <cell r="BI23">
            <v>1645</v>
          </cell>
          <cell r="BJ23">
            <v>1807.56</v>
          </cell>
          <cell r="BK23">
            <v>2000</v>
          </cell>
          <cell r="BL23">
            <v>2500</v>
          </cell>
          <cell r="BM23">
            <v>500</v>
          </cell>
        </row>
        <row r="24">
          <cell r="BB24">
            <v>55</v>
          </cell>
          <cell r="BC24">
            <v>162.56</v>
          </cell>
          <cell r="BD24">
            <v>2.9556363636363638E-3</v>
          </cell>
          <cell r="BE24">
            <v>36</v>
          </cell>
          <cell r="BF24">
            <v>55</v>
          </cell>
          <cell r="BG24">
            <v>25</v>
          </cell>
          <cell r="BH24">
            <v>46.56</v>
          </cell>
          <cell r="BI24">
            <v>1827</v>
          </cell>
          <cell r="BJ24">
            <v>1989.56</v>
          </cell>
          <cell r="BK24">
            <v>2500</v>
          </cell>
          <cell r="BL24">
            <v>3200</v>
          </cell>
        </row>
        <row r="25">
          <cell r="BB25">
            <v>75</v>
          </cell>
          <cell r="BC25">
            <v>112.87</v>
          </cell>
          <cell r="BD25">
            <v>1.5049333333333333E-3</v>
          </cell>
          <cell r="BE25">
            <v>66</v>
          </cell>
          <cell r="BF25">
            <v>10</v>
          </cell>
          <cell r="BH25">
            <v>36.869999999999997</v>
          </cell>
          <cell r="BI25">
            <v>2156</v>
          </cell>
          <cell r="BJ25">
            <v>2268.87</v>
          </cell>
        </row>
        <row r="26">
          <cell r="BB26">
            <v>90</v>
          </cell>
          <cell r="BC26">
            <v>139.87</v>
          </cell>
          <cell r="BD26">
            <v>1.5541111111111111E-3</v>
          </cell>
          <cell r="BE26">
            <v>93</v>
          </cell>
          <cell r="BF26">
            <v>10</v>
          </cell>
          <cell r="BH26">
            <v>36.869999999999997</v>
          </cell>
          <cell r="BI26">
            <v>2264</v>
          </cell>
          <cell r="BJ26">
            <v>2403.87</v>
          </cell>
        </row>
        <row r="27">
          <cell r="BB27">
            <v>110</v>
          </cell>
          <cell r="BC27">
            <v>228</v>
          </cell>
          <cell r="BD27">
            <v>2.072727272727273E-3</v>
          </cell>
          <cell r="BE27">
            <v>135</v>
          </cell>
          <cell r="BF27">
            <v>18</v>
          </cell>
          <cell r="BH27">
            <v>75</v>
          </cell>
          <cell r="BI27">
            <v>2963</v>
          </cell>
          <cell r="BJ27">
            <v>3191</v>
          </cell>
        </row>
        <row r="28">
          <cell r="BB28">
            <v>132</v>
          </cell>
          <cell r="BC28">
            <v>230</v>
          </cell>
          <cell r="BD28">
            <v>1.7424242424242426E-3</v>
          </cell>
          <cell r="BE28">
            <v>135</v>
          </cell>
          <cell r="BF28">
            <v>20</v>
          </cell>
          <cell r="BH28">
            <v>75</v>
          </cell>
          <cell r="BI28">
            <v>3430</v>
          </cell>
          <cell r="BJ28">
            <v>3660</v>
          </cell>
        </row>
        <row r="29">
          <cell r="BB29">
            <v>160</v>
          </cell>
          <cell r="BC29">
            <v>230</v>
          </cell>
          <cell r="BD29">
            <v>1.4375E-3</v>
          </cell>
          <cell r="BE29">
            <v>135</v>
          </cell>
          <cell r="BF29">
            <v>20</v>
          </cell>
          <cell r="BH29">
            <v>75</v>
          </cell>
          <cell r="BI29">
            <v>4100</v>
          </cell>
          <cell r="BJ29">
            <v>4330</v>
          </cell>
        </row>
        <row r="30">
          <cell r="BB30">
            <v>185</v>
          </cell>
          <cell r="BC30">
            <v>244</v>
          </cell>
          <cell r="BD30">
            <v>1.3189189189189189E-3</v>
          </cell>
          <cell r="BE30">
            <v>144</v>
          </cell>
          <cell r="BF30">
            <v>25</v>
          </cell>
          <cell r="BH30">
            <v>75</v>
          </cell>
          <cell r="BI30">
            <v>5000</v>
          </cell>
          <cell r="BJ30">
            <v>5244</v>
          </cell>
        </row>
        <row r="31">
          <cell r="BB31">
            <v>200</v>
          </cell>
          <cell r="BC31">
            <v>244</v>
          </cell>
          <cell r="BD31">
            <v>1.2199999999999999E-3</v>
          </cell>
          <cell r="BE31">
            <v>144</v>
          </cell>
          <cell r="BF31">
            <v>25</v>
          </cell>
          <cell r="BH31">
            <v>75</v>
          </cell>
          <cell r="BI31">
            <v>5156</v>
          </cell>
          <cell r="BJ31">
            <v>5400</v>
          </cell>
        </row>
        <row r="32">
          <cell r="BB32">
            <v>220</v>
          </cell>
          <cell r="BC32">
            <v>244</v>
          </cell>
          <cell r="BD32">
            <v>1.109090909090909E-3</v>
          </cell>
          <cell r="BE32">
            <v>144</v>
          </cell>
          <cell r="BF32">
            <v>25</v>
          </cell>
          <cell r="BH32">
            <v>75</v>
          </cell>
          <cell r="BI32">
            <v>5156</v>
          </cell>
          <cell r="BJ32">
            <v>5400</v>
          </cell>
        </row>
        <row r="33">
          <cell r="BB33">
            <v>250</v>
          </cell>
          <cell r="BC33">
            <v>244</v>
          </cell>
          <cell r="BD33">
            <v>9.7599999999999998E-4</v>
          </cell>
          <cell r="BE33">
            <v>144</v>
          </cell>
          <cell r="BF33">
            <v>25</v>
          </cell>
          <cell r="BH33">
            <v>75</v>
          </cell>
          <cell r="BI33">
            <v>5156</v>
          </cell>
          <cell r="BJ33">
            <v>5400</v>
          </cell>
        </row>
        <row r="34">
          <cell r="BB34">
            <v>300</v>
          </cell>
          <cell r="BC34">
            <v>244</v>
          </cell>
          <cell r="BD34">
            <v>8.1333333333333333E-4</v>
          </cell>
          <cell r="BE34">
            <v>144</v>
          </cell>
          <cell r="BF34">
            <v>25</v>
          </cell>
          <cell r="BH34">
            <v>75</v>
          </cell>
          <cell r="BI34">
            <v>5156</v>
          </cell>
          <cell r="BJ34">
            <v>5400</v>
          </cell>
        </row>
        <row r="35">
          <cell r="BB35">
            <v>315</v>
          </cell>
          <cell r="BC35">
            <v>244</v>
          </cell>
          <cell r="BD35">
            <v>7.7460317460317459E-4</v>
          </cell>
          <cell r="BE35">
            <v>144</v>
          </cell>
          <cell r="BF35">
            <v>25</v>
          </cell>
          <cell r="BH35">
            <v>75</v>
          </cell>
          <cell r="BI35">
            <v>5156</v>
          </cell>
          <cell r="BJ35">
            <v>5400</v>
          </cell>
        </row>
      </sheetData>
      <sheetData sheetId="2"/>
      <sheetData sheetId="3"/>
      <sheetData sheetId="4"/>
      <sheetData sheetId="5"/>
      <sheetData sheetId="6">
        <row r="28">
          <cell r="A28" t="str">
            <v>No.</v>
          </cell>
          <cell r="I28" t="str">
            <v>Tag No.</v>
          </cell>
          <cell r="R28" t="str">
            <v>% VD</v>
          </cell>
          <cell r="S28" t="str">
            <v>% VD</v>
          </cell>
          <cell r="T28" t="str">
            <v>kW</v>
          </cell>
          <cell r="U28" t="str">
            <v>(m)</v>
          </cell>
          <cell r="V28" t="str">
            <v>(mm2)</v>
          </cell>
          <cell r="W28" t="str">
            <v xml:space="preserve">No </v>
          </cell>
          <cell r="X28" t="str">
            <v>Cores</v>
          </cell>
          <cell r="Y28" t="str">
            <v>Size</v>
          </cell>
          <cell r="Z28" t="str">
            <v>QTY</v>
          </cell>
          <cell r="AA28" t="str">
            <v>Nu</v>
          </cell>
          <cell r="AB28" t="str">
            <v>m</v>
          </cell>
        </row>
        <row r="29">
          <cell r="B29" t="str">
            <v>1.5MVA TRANSFORMER 1</v>
          </cell>
          <cell r="D29" t="str">
            <v>WPF2-TXPO-001</v>
          </cell>
          <cell r="G29" t="str">
            <v>FURNACE NO. 2 MCC</v>
          </cell>
          <cell r="I29" t="str">
            <v>WPF2-LVSG-001</v>
          </cell>
          <cell r="L29" t="str">
            <v>TXPO001-LVSG001</v>
          </cell>
          <cell r="U29">
            <v>25</v>
          </cell>
          <cell r="V29">
            <v>300</v>
          </cell>
          <cell r="W29">
            <v>9</v>
          </cell>
          <cell r="X29">
            <v>1</v>
          </cell>
          <cell r="Y29">
            <v>70</v>
          </cell>
          <cell r="Z29">
            <v>1</v>
          </cell>
          <cell r="AB29">
            <v>225</v>
          </cell>
        </row>
        <row r="30">
          <cell r="B30" t="str">
            <v>1.5MVA TRANSFORMER 1</v>
          </cell>
          <cell r="D30" t="str">
            <v>WPF2-TXPO-001</v>
          </cell>
          <cell r="G30" t="str">
            <v>11kV Substation No. 1</v>
          </cell>
          <cell r="I30" t="str">
            <v>WPF2-MVSG-001</v>
          </cell>
          <cell r="L30" t="str">
            <v>MVSG001-TXPO001-C1</v>
          </cell>
          <cell r="U30">
            <v>15</v>
          </cell>
          <cell r="V30">
            <v>2.5</v>
          </cell>
          <cell r="W30">
            <v>1</v>
          </cell>
          <cell r="X30">
            <v>4</v>
          </cell>
          <cell r="Y30">
            <v>0</v>
          </cell>
          <cell r="Z30">
            <v>0</v>
          </cell>
          <cell r="AB30">
            <v>15</v>
          </cell>
        </row>
        <row r="31">
          <cell r="B31" t="str">
            <v>1.5MVA TRANSFORMER 1</v>
          </cell>
          <cell r="D31" t="str">
            <v>WPF2-TXPO-001</v>
          </cell>
          <cell r="G31" t="str">
            <v>11kV Substation No. 1</v>
          </cell>
          <cell r="I31" t="str">
            <v>WPF2-MVSG-001</v>
          </cell>
          <cell r="L31" t="str">
            <v>MVSG001-TXPO001-C2</v>
          </cell>
          <cell r="U31">
            <v>15</v>
          </cell>
          <cell r="V31">
            <v>2.5</v>
          </cell>
          <cell r="W31">
            <v>1</v>
          </cell>
          <cell r="X31">
            <v>4</v>
          </cell>
          <cell r="Y31">
            <v>0</v>
          </cell>
          <cell r="Z31">
            <v>0</v>
          </cell>
          <cell r="AB31">
            <v>15</v>
          </cell>
        </row>
        <row r="32">
          <cell r="B32" t="str">
            <v>1.5MVA TRANSFORMER 2</v>
          </cell>
          <cell r="D32" t="str">
            <v>WPF2-TXPO-002</v>
          </cell>
          <cell r="G32" t="str">
            <v>FURNACE NO. 2 MCC</v>
          </cell>
          <cell r="I32" t="str">
            <v>WPF2-LVSG-001</v>
          </cell>
          <cell r="L32" t="str">
            <v>TXPO002-LVSG001</v>
          </cell>
          <cell r="U32">
            <v>25</v>
          </cell>
          <cell r="V32">
            <v>300</v>
          </cell>
          <cell r="W32">
            <v>9</v>
          </cell>
          <cell r="X32">
            <v>1</v>
          </cell>
          <cell r="Y32">
            <v>70</v>
          </cell>
          <cell r="Z32">
            <v>1</v>
          </cell>
          <cell r="AB32">
            <v>225</v>
          </cell>
        </row>
        <row r="33">
          <cell r="B33" t="str">
            <v>1.5MVA TRANSFORMER 2</v>
          </cell>
          <cell r="D33" t="str">
            <v>WPF2-TXPO-002</v>
          </cell>
          <cell r="G33" t="str">
            <v>11kV Substation No. 1</v>
          </cell>
          <cell r="I33" t="str">
            <v>WPF2-MVSG-001</v>
          </cell>
          <cell r="L33" t="str">
            <v>MVSG001-TXPO002-C1</v>
          </cell>
          <cell r="U33">
            <v>15</v>
          </cell>
          <cell r="V33">
            <v>2.5</v>
          </cell>
          <cell r="W33">
            <v>1</v>
          </cell>
          <cell r="X33">
            <v>4</v>
          </cell>
          <cell r="Y33">
            <v>0</v>
          </cell>
          <cell r="Z33">
            <v>0</v>
          </cell>
          <cell r="AB33">
            <v>15</v>
          </cell>
        </row>
        <row r="34">
          <cell r="B34" t="str">
            <v>1.5MVA TRANSFORMER 2</v>
          </cell>
          <cell r="D34" t="str">
            <v>WPF2-TXPO-002</v>
          </cell>
          <cell r="G34" t="str">
            <v>11kV Substation No. 1</v>
          </cell>
          <cell r="I34" t="str">
            <v>WPF2-MVSG-001</v>
          </cell>
          <cell r="L34" t="str">
            <v>MVSG001-TXPO002-C2</v>
          </cell>
          <cell r="U34">
            <v>15</v>
          </cell>
          <cell r="V34">
            <v>2.5</v>
          </cell>
          <cell r="W34">
            <v>1</v>
          </cell>
          <cell r="X34">
            <v>4</v>
          </cell>
          <cell r="Y34">
            <v>0</v>
          </cell>
          <cell r="Z34">
            <v>0</v>
          </cell>
          <cell r="AB34">
            <v>15</v>
          </cell>
        </row>
        <row r="36">
          <cell r="B36" t="str">
            <v>FURNACE NO 2 MCC</v>
          </cell>
          <cell r="G36" t="str">
            <v>Average Length</v>
          </cell>
          <cell r="U36">
            <v>0</v>
          </cell>
        </row>
        <row r="37">
          <cell r="B37" t="str">
            <v>FURNACE NO 2 MCC</v>
          </cell>
          <cell r="D37" t="str">
            <v>WPF2-LVSG-001</v>
          </cell>
          <cell r="G37" t="str">
            <v>Electrode Regulating Pump 1 Isolator</v>
          </cell>
          <cell r="I37" t="str">
            <v>WPF2PUHY0001</v>
          </cell>
          <cell r="L37" t="str">
            <v>A01-WPF2PUHY0001-P1</v>
          </cell>
          <cell r="R37">
            <v>2.9921403296971993</v>
          </cell>
          <cell r="S37">
            <v>2.8890761494121091</v>
          </cell>
          <cell r="T37">
            <v>15</v>
          </cell>
          <cell r="U37">
            <v>120</v>
          </cell>
          <cell r="V37">
            <v>6</v>
          </cell>
          <cell r="W37">
            <v>1</v>
          </cell>
          <cell r="X37">
            <v>4</v>
          </cell>
          <cell r="Y37">
            <v>0</v>
          </cell>
          <cell r="Z37">
            <v>0</v>
          </cell>
          <cell r="AA37" t="str">
            <v>A01</v>
          </cell>
          <cell r="AB37">
            <v>120</v>
          </cell>
        </row>
        <row r="38">
          <cell r="B38" t="str">
            <v>Pump 1 Isolator</v>
          </cell>
          <cell r="D38" t="str">
            <v>WPF2PUHY0001</v>
          </cell>
          <cell r="G38" t="str">
            <v>Electrode Regulating Pump 1 Motor</v>
          </cell>
          <cell r="I38" t="str">
            <v>WPF2PUHY0001</v>
          </cell>
          <cell r="L38" t="str">
            <v>A01-WPF2PUHY0001-P2</v>
          </cell>
          <cell r="R38">
            <v>0</v>
          </cell>
          <cell r="S38">
            <v>0</v>
          </cell>
          <cell r="T38">
            <v>0</v>
          </cell>
          <cell r="U38">
            <v>5</v>
          </cell>
          <cell r="V38">
            <v>6</v>
          </cell>
          <cell r="W38">
            <v>1</v>
          </cell>
          <cell r="X38">
            <v>4</v>
          </cell>
          <cell r="Y38">
            <v>0</v>
          </cell>
          <cell r="Z38">
            <v>0</v>
          </cell>
          <cell r="AA38" t="str">
            <v>A01</v>
          </cell>
          <cell r="AB38">
            <v>5</v>
          </cell>
        </row>
        <row r="39">
          <cell r="B39" t="str">
            <v>FURNACE NO 2 MCC</v>
          </cell>
          <cell r="D39" t="str">
            <v>WPF2-LVSG-001</v>
          </cell>
          <cell r="H39" t="str">
            <v xml:space="preserve">Stop/start station </v>
          </cell>
          <cell r="I39" t="str">
            <v>WPF2PUHY0001</v>
          </cell>
          <cell r="L39" t="str">
            <v>A01-WPF2PUHY0001-C</v>
          </cell>
          <cell r="U39">
            <v>120</v>
          </cell>
          <cell r="V39">
            <v>2.5</v>
          </cell>
          <cell r="W39">
            <v>1</v>
          </cell>
          <cell r="X39">
            <v>4</v>
          </cell>
          <cell r="Y39">
            <v>0</v>
          </cell>
          <cell r="Z39">
            <v>0</v>
          </cell>
          <cell r="AA39" t="str">
            <v>A01</v>
          </cell>
          <cell r="AB39">
            <v>120</v>
          </cell>
        </row>
        <row r="40">
          <cell r="B40" t="str">
            <v>FURNACE NO 2 MCC</v>
          </cell>
          <cell r="D40" t="str">
            <v>WPF2-LVSG-001</v>
          </cell>
          <cell r="G40" t="str">
            <v>Electrode Regulating Pump 2 Isolator</v>
          </cell>
          <cell r="I40" t="str">
            <v>WPF2PUHY0002</v>
          </cell>
          <cell r="L40" t="str">
            <v>A02-WPF2PUHY0002-P1</v>
          </cell>
          <cell r="R40">
            <v>3.1125185025893707</v>
          </cell>
          <cell r="S40">
            <v>3.0094543223042804</v>
          </cell>
          <cell r="T40">
            <v>15</v>
          </cell>
          <cell r="U40">
            <v>125</v>
          </cell>
          <cell r="V40">
            <v>6</v>
          </cell>
          <cell r="W40">
            <v>1</v>
          </cell>
          <cell r="X40">
            <v>4</v>
          </cell>
          <cell r="Y40">
            <v>0</v>
          </cell>
          <cell r="Z40">
            <v>0</v>
          </cell>
          <cell r="AA40" t="str">
            <v>A02</v>
          </cell>
          <cell r="AB40">
            <v>125</v>
          </cell>
        </row>
        <row r="41">
          <cell r="B41" t="str">
            <v>Pump 2 Isolator</v>
          </cell>
          <cell r="D41" t="str">
            <v>WPF2PUHY0002</v>
          </cell>
          <cell r="G41" t="str">
            <v>Electrode Regulating Pump 2</v>
          </cell>
          <cell r="I41" t="str">
            <v>WPF2PUHY0002</v>
          </cell>
          <cell r="L41" t="str">
            <v>A02-WPF2PUHY0002-P2</v>
          </cell>
          <cell r="R41">
            <v>0</v>
          </cell>
          <cell r="S41">
            <v>0</v>
          </cell>
          <cell r="T41">
            <v>0</v>
          </cell>
          <cell r="U41">
            <v>5</v>
          </cell>
          <cell r="V41">
            <v>6</v>
          </cell>
          <cell r="W41">
            <v>1</v>
          </cell>
          <cell r="X41">
            <v>4</v>
          </cell>
          <cell r="Y41">
            <v>0</v>
          </cell>
          <cell r="Z41">
            <v>0</v>
          </cell>
          <cell r="AA41" t="str">
            <v>A02</v>
          </cell>
          <cell r="AB41">
            <v>5</v>
          </cell>
        </row>
        <row r="42">
          <cell r="B42" t="str">
            <v>FURNACE NO 2 MCC</v>
          </cell>
          <cell r="D42" t="str">
            <v>WPF2-LVSG-001</v>
          </cell>
          <cell r="H42" t="str">
            <v xml:space="preserve">Stop/start station </v>
          </cell>
          <cell r="I42" t="str">
            <v>WPF2PUHY0002</v>
          </cell>
          <cell r="L42" t="str">
            <v>A02-WPF2PUHY0002-C</v>
          </cell>
          <cell r="U42">
            <v>125</v>
          </cell>
          <cell r="V42">
            <v>2.5</v>
          </cell>
          <cell r="W42">
            <v>1</v>
          </cell>
          <cell r="X42">
            <v>4</v>
          </cell>
          <cell r="Y42">
            <v>0</v>
          </cell>
          <cell r="Z42">
            <v>0</v>
          </cell>
          <cell r="AA42" t="str">
            <v>A02</v>
          </cell>
          <cell r="AB42">
            <v>125</v>
          </cell>
        </row>
        <row r="43">
          <cell r="B43" t="str">
            <v>FURNACE NO 2 MCC</v>
          </cell>
          <cell r="D43" t="str">
            <v>WPF2-LVSG-001</v>
          </cell>
          <cell r="G43" t="str">
            <v>Electrode Regulating Pump 3</v>
          </cell>
          <cell r="I43" t="str">
            <v>WPF2PUHY0003</v>
          </cell>
          <cell r="L43" t="str">
            <v>A03-WPF2PUHY0003-P1</v>
          </cell>
          <cell r="R43">
            <v>2.7513839839128571</v>
          </cell>
          <cell r="S43">
            <v>2.6483198036277669</v>
          </cell>
          <cell r="T43">
            <v>15</v>
          </cell>
          <cell r="U43">
            <v>110</v>
          </cell>
          <cell r="V43">
            <v>6</v>
          </cell>
          <cell r="W43">
            <v>1</v>
          </cell>
          <cell r="X43">
            <v>4</v>
          </cell>
          <cell r="Y43">
            <v>0</v>
          </cell>
          <cell r="Z43">
            <v>0</v>
          </cell>
          <cell r="AA43" t="str">
            <v>A03</v>
          </cell>
          <cell r="AB43">
            <v>110</v>
          </cell>
        </row>
        <row r="44">
          <cell r="B44" t="str">
            <v>Pump 3 Isolator</v>
          </cell>
          <cell r="D44" t="str">
            <v>WPF2PUHY0003</v>
          </cell>
          <cell r="G44" t="str">
            <v>Electrode Regulating Pump 3</v>
          </cell>
          <cell r="I44" t="str">
            <v>WPF2PUHY0003</v>
          </cell>
          <cell r="L44" t="str">
            <v>A03-WPF2PUHY0003-P2</v>
          </cell>
          <cell r="R44">
            <v>0</v>
          </cell>
          <cell r="S44">
            <v>0</v>
          </cell>
          <cell r="T44">
            <v>0</v>
          </cell>
          <cell r="U44">
            <v>5</v>
          </cell>
          <cell r="V44">
            <v>6</v>
          </cell>
          <cell r="W44">
            <v>1</v>
          </cell>
          <cell r="X44">
            <v>4</v>
          </cell>
          <cell r="Y44">
            <v>0</v>
          </cell>
          <cell r="Z44">
            <v>0</v>
          </cell>
          <cell r="AA44" t="str">
            <v>A03</v>
          </cell>
          <cell r="AB44">
            <v>5</v>
          </cell>
        </row>
        <row r="45">
          <cell r="B45" t="str">
            <v>FURNACE NO 2 MCC</v>
          </cell>
          <cell r="D45" t="str">
            <v>WPF2-LVSG-001</v>
          </cell>
          <cell r="H45" t="str">
            <v xml:space="preserve">Stop/start station </v>
          </cell>
          <cell r="I45" t="str">
            <v>WPF2PUHY0003</v>
          </cell>
          <cell r="L45" t="str">
            <v>A03-WPF2PUHY0003-C</v>
          </cell>
          <cell r="U45">
            <v>110</v>
          </cell>
          <cell r="V45">
            <v>2.5</v>
          </cell>
          <cell r="W45">
            <v>1</v>
          </cell>
          <cell r="X45">
            <v>4</v>
          </cell>
          <cell r="Y45">
            <v>0</v>
          </cell>
          <cell r="Z45">
            <v>0</v>
          </cell>
          <cell r="AA45" t="str">
            <v>A03</v>
          </cell>
          <cell r="AB45">
            <v>110</v>
          </cell>
        </row>
        <row r="46">
          <cell r="B46" t="str">
            <v>FURNACE NO 2 MCC</v>
          </cell>
          <cell r="D46" t="str">
            <v>WPF2-LVSG-001</v>
          </cell>
          <cell r="G46" t="str">
            <v>Electrode Regulating Pump 4</v>
          </cell>
          <cell r="I46" t="str">
            <v>WPF2PUHY0004</v>
          </cell>
          <cell r="L46" t="str">
            <v>A04-WPF2PUHY0004-P1</v>
          </cell>
          <cell r="R46">
            <v>2.6310058110206853</v>
          </cell>
          <cell r="S46">
            <v>2.5279416307355951</v>
          </cell>
          <cell r="T46">
            <v>15</v>
          </cell>
          <cell r="U46">
            <v>105</v>
          </cell>
          <cell r="V46">
            <v>6</v>
          </cell>
          <cell r="W46">
            <v>1</v>
          </cell>
          <cell r="X46">
            <v>4</v>
          </cell>
          <cell r="Y46">
            <v>0</v>
          </cell>
          <cell r="Z46">
            <v>0</v>
          </cell>
          <cell r="AA46" t="str">
            <v>A04</v>
          </cell>
          <cell r="AB46">
            <v>105</v>
          </cell>
        </row>
        <row r="47">
          <cell r="B47" t="str">
            <v>Pump 4 Isolator</v>
          </cell>
          <cell r="D47" t="str">
            <v>WPF2PUHY0004</v>
          </cell>
          <cell r="G47" t="str">
            <v>Electrode Regulating Pump 4</v>
          </cell>
          <cell r="I47" t="str">
            <v>WPF2PUHY0004</v>
          </cell>
          <cell r="L47" t="str">
            <v>A04-WPF2PUHY0004-P2</v>
          </cell>
          <cell r="R47">
            <v>0</v>
          </cell>
          <cell r="S47">
            <v>0</v>
          </cell>
          <cell r="T47">
            <v>0</v>
          </cell>
          <cell r="U47">
            <v>5</v>
          </cell>
          <cell r="V47">
            <v>6</v>
          </cell>
          <cell r="W47">
            <v>1</v>
          </cell>
          <cell r="X47">
            <v>4</v>
          </cell>
          <cell r="Y47">
            <v>0</v>
          </cell>
          <cell r="Z47">
            <v>0</v>
          </cell>
          <cell r="AA47" t="str">
            <v>A04</v>
          </cell>
          <cell r="AB47">
            <v>5</v>
          </cell>
        </row>
        <row r="48">
          <cell r="B48" t="str">
            <v>FURNACE NO 2 MCC</v>
          </cell>
          <cell r="D48" t="str">
            <v>WPF2-LVSG-001</v>
          </cell>
          <cell r="H48" t="str">
            <v xml:space="preserve">Stop/start station </v>
          </cell>
          <cell r="I48" t="str">
            <v>WPF2PUHY0004</v>
          </cell>
          <cell r="L48" t="str">
            <v>A04-WPF2PUHY0004-C</v>
          </cell>
          <cell r="U48">
            <v>105</v>
          </cell>
          <cell r="V48">
            <v>2.5</v>
          </cell>
          <cell r="W48">
            <v>1</v>
          </cell>
          <cell r="X48">
            <v>4</v>
          </cell>
          <cell r="Y48">
            <v>0</v>
          </cell>
          <cell r="Z48">
            <v>0</v>
          </cell>
          <cell r="AA48" t="str">
            <v>A04</v>
          </cell>
          <cell r="AB48">
            <v>105</v>
          </cell>
        </row>
        <row r="49">
          <cell r="B49" t="str">
            <v>FURNACE NO 2 MCC</v>
          </cell>
          <cell r="D49" t="str">
            <v>WPF2-LVSG-001</v>
          </cell>
          <cell r="G49" t="str">
            <v>Side Stream Filtration Pump Isolator</v>
          </cell>
          <cell r="I49" t="str">
            <v>WPF2PUHY0005</v>
          </cell>
          <cell r="L49" t="str">
            <v>A05-WPF2PUHY0005-P1</v>
          </cell>
          <cell r="R49">
            <v>1.3411020945303604</v>
          </cell>
          <cell r="S49">
            <v>1.2380379142452702</v>
          </cell>
          <cell r="T49">
            <v>3</v>
          </cell>
          <cell r="U49">
            <v>105</v>
          </cell>
          <cell r="V49">
            <v>2.5</v>
          </cell>
          <cell r="W49">
            <v>1</v>
          </cell>
          <cell r="X49">
            <v>4</v>
          </cell>
          <cell r="Y49">
            <v>0</v>
          </cell>
          <cell r="Z49">
            <v>0</v>
          </cell>
          <cell r="AA49" t="str">
            <v>A05</v>
          </cell>
          <cell r="AB49">
            <v>105</v>
          </cell>
        </row>
        <row r="50">
          <cell r="B50" t="str">
            <v>Pump Isolator</v>
          </cell>
          <cell r="D50" t="str">
            <v>WPF2PUHY0005</v>
          </cell>
          <cell r="G50" t="str">
            <v>Side Stream Filtration Pump</v>
          </cell>
          <cell r="I50" t="str">
            <v>WPF2PUHY0005</v>
          </cell>
          <cell r="L50" t="str">
            <v>A05-WPF2PUHY0005-P2</v>
          </cell>
          <cell r="R50">
            <v>0</v>
          </cell>
          <cell r="S50">
            <v>0</v>
          </cell>
          <cell r="T50">
            <v>0</v>
          </cell>
          <cell r="U50">
            <v>5</v>
          </cell>
          <cell r="V50">
            <v>2.5</v>
          </cell>
          <cell r="W50">
            <v>1</v>
          </cell>
          <cell r="X50">
            <v>4</v>
          </cell>
          <cell r="Y50">
            <v>0</v>
          </cell>
          <cell r="Z50">
            <v>0</v>
          </cell>
          <cell r="AA50" t="str">
            <v>A05</v>
          </cell>
          <cell r="AB50">
            <v>5</v>
          </cell>
        </row>
        <row r="51">
          <cell r="B51" t="str">
            <v>FURNACE NO 2 MCC</v>
          </cell>
          <cell r="D51" t="str">
            <v>WPF2-LVSG-001</v>
          </cell>
          <cell r="H51" t="str">
            <v xml:space="preserve">Stop/start station </v>
          </cell>
          <cell r="I51" t="str">
            <v>WPF2PUHY0005</v>
          </cell>
          <cell r="L51" t="str">
            <v>A05-WPF2PUHY0005-C</v>
          </cell>
          <cell r="U51">
            <v>105</v>
          </cell>
          <cell r="V51">
            <v>2.5</v>
          </cell>
          <cell r="W51">
            <v>1</v>
          </cell>
          <cell r="X51">
            <v>4</v>
          </cell>
          <cell r="Y51">
            <v>0</v>
          </cell>
          <cell r="Z51">
            <v>0</v>
          </cell>
          <cell r="AA51" t="str">
            <v>A05</v>
          </cell>
          <cell r="AB51">
            <v>105</v>
          </cell>
        </row>
        <row r="52">
          <cell r="B52" t="str">
            <v>FURNACE NO 2 MCC</v>
          </cell>
          <cell r="D52" t="str">
            <v>WPF2-LVSG-001</v>
          </cell>
          <cell r="G52" t="str">
            <v>Electrode Slipping Pump 1 Isolator</v>
          </cell>
          <cell r="I52" t="str">
            <v>WPF2PUHY0006</v>
          </cell>
          <cell r="L52" t="str">
            <v>A06-WPF2PUHY0006-P1</v>
          </cell>
          <cell r="R52">
            <v>1.9132182890187479</v>
          </cell>
          <cell r="S52">
            <v>1.8101541087336577</v>
          </cell>
          <cell r="T52">
            <v>11</v>
          </cell>
          <cell r="U52">
            <v>105</v>
          </cell>
          <cell r="V52">
            <v>6</v>
          </cell>
          <cell r="W52">
            <v>1</v>
          </cell>
          <cell r="X52">
            <v>4</v>
          </cell>
          <cell r="Y52">
            <v>0</v>
          </cell>
          <cell r="Z52">
            <v>0</v>
          </cell>
          <cell r="AA52" t="str">
            <v>A06</v>
          </cell>
          <cell r="AB52">
            <v>105</v>
          </cell>
        </row>
        <row r="53">
          <cell r="B53" t="str">
            <v>Pump 1 Isolator</v>
          </cell>
          <cell r="D53" t="str">
            <v>WPF2PUHY0006</v>
          </cell>
          <cell r="G53" t="str">
            <v>Electrode Slipping Pump 1</v>
          </cell>
          <cell r="I53" t="str">
            <v>WPF2PUHY0006</v>
          </cell>
          <cell r="L53" t="str">
            <v>A06-WPF2PUHY0006-P2</v>
          </cell>
          <cell r="R53">
            <v>0</v>
          </cell>
          <cell r="S53">
            <v>0</v>
          </cell>
          <cell r="T53">
            <v>0</v>
          </cell>
          <cell r="U53">
            <v>5</v>
          </cell>
          <cell r="V53">
            <v>6</v>
          </cell>
          <cell r="W53">
            <v>1</v>
          </cell>
          <cell r="X53">
            <v>4</v>
          </cell>
          <cell r="Y53">
            <v>0</v>
          </cell>
          <cell r="Z53">
            <v>0</v>
          </cell>
          <cell r="AA53" t="str">
            <v>A06</v>
          </cell>
          <cell r="AB53">
            <v>5</v>
          </cell>
        </row>
        <row r="54">
          <cell r="B54" t="str">
            <v>FURNACE NO 2 MCC</v>
          </cell>
          <cell r="D54" t="str">
            <v>WPF2-LVSG-001</v>
          </cell>
          <cell r="H54" t="str">
            <v xml:space="preserve">Stop/start station </v>
          </cell>
          <cell r="I54" t="str">
            <v>WPF2PUHY0006</v>
          </cell>
          <cell r="L54" t="str">
            <v>A06-WPF2PUHY0006-C</v>
          </cell>
          <cell r="U54">
            <v>105</v>
          </cell>
          <cell r="V54">
            <v>2.5</v>
          </cell>
          <cell r="W54">
            <v>1</v>
          </cell>
          <cell r="X54">
            <v>4</v>
          </cell>
          <cell r="Y54">
            <v>0</v>
          </cell>
          <cell r="Z54">
            <v>0</v>
          </cell>
          <cell r="AA54" t="str">
            <v>A06</v>
          </cell>
          <cell r="AB54">
            <v>105</v>
          </cell>
        </row>
        <row r="55">
          <cell r="B55" t="str">
            <v>FURNACE NO 2 MCC</v>
          </cell>
          <cell r="D55" t="str">
            <v>WPF2-LVSG-001</v>
          </cell>
          <cell r="G55" t="str">
            <v>Electrode Slipping Pump 2 Isolator</v>
          </cell>
          <cell r="I55" t="str">
            <v>WPF2PUHY0007</v>
          </cell>
          <cell r="L55" t="str">
            <v>B01-WPF2PUHY0007-P1</v>
          </cell>
          <cell r="R55">
            <v>1.9132182890187479</v>
          </cell>
          <cell r="S55">
            <v>1.8101541087336577</v>
          </cell>
          <cell r="T55">
            <v>11</v>
          </cell>
          <cell r="U55">
            <v>105</v>
          </cell>
          <cell r="V55">
            <v>6</v>
          </cell>
          <cell r="W55">
            <v>1</v>
          </cell>
          <cell r="X55">
            <v>4</v>
          </cell>
          <cell r="Y55">
            <v>0</v>
          </cell>
          <cell r="Z55">
            <v>0</v>
          </cell>
          <cell r="AA55" t="str">
            <v>B01</v>
          </cell>
          <cell r="AB55">
            <v>105</v>
          </cell>
        </row>
        <row r="56">
          <cell r="B56" t="str">
            <v>Pump 2 Isolator</v>
          </cell>
          <cell r="D56" t="str">
            <v>WPF2PUHY0007</v>
          </cell>
          <cell r="G56" t="str">
            <v>Electrode Slipping Pump 2</v>
          </cell>
          <cell r="I56" t="str">
            <v>WPF2PUHY0007</v>
          </cell>
          <cell r="L56" t="str">
            <v>B01-WPF2PUHY0007-P2</v>
          </cell>
          <cell r="R56">
            <v>0</v>
          </cell>
          <cell r="S56">
            <v>0</v>
          </cell>
          <cell r="T56">
            <v>0</v>
          </cell>
          <cell r="U56">
            <v>5</v>
          </cell>
          <cell r="V56">
            <v>6</v>
          </cell>
          <cell r="W56">
            <v>1</v>
          </cell>
          <cell r="X56">
            <v>4</v>
          </cell>
          <cell r="Y56">
            <v>0</v>
          </cell>
          <cell r="Z56">
            <v>0</v>
          </cell>
          <cell r="AA56" t="str">
            <v>B01</v>
          </cell>
          <cell r="AB56">
            <v>5</v>
          </cell>
        </row>
        <row r="57">
          <cell r="B57" t="str">
            <v>FURNACE NO 2 MCC</v>
          </cell>
          <cell r="D57" t="str">
            <v>WPF2-LVSG-001</v>
          </cell>
          <cell r="H57" t="str">
            <v xml:space="preserve">Stop/start station </v>
          </cell>
          <cell r="I57" t="str">
            <v>WPF2PUHY0007</v>
          </cell>
          <cell r="L57" t="str">
            <v>B01-WPF2PUHY0007-C</v>
          </cell>
          <cell r="U57">
            <v>105</v>
          </cell>
          <cell r="V57">
            <v>2.5</v>
          </cell>
          <cell r="W57">
            <v>1</v>
          </cell>
          <cell r="X57">
            <v>4</v>
          </cell>
          <cell r="Y57">
            <v>0</v>
          </cell>
          <cell r="Z57">
            <v>0</v>
          </cell>
          <cell r="AA57" t="str">
            <v>B01</v>
          </cell>
          <cell r="AB57">
            <v>105</v>
          </cell>
        </row>
        <row r="58">
          <cell r="B58" t="str">
            <v>FURNACE NO 2 MCC</v>
          </cell>
          <cell r="D58" t="str">
            <v>WPF2-LVSG-001</v>
          </cell>
          <cell r="G58" t="str">
            <v>Electrode 1 Mantle Fan Isolator</v>
          </cell>
          <cell r="I58" t="str">
            <v>WPF2FANM0001</v>
          </cell>
          <cell r="L58" t="str">
            <v>J04-WPF2FANM0001-P1</v>
          </cell>
          <cell r="R58">
            <v>3.0670013910981417</v>
          </cell>
          <cell r="S58">
            <v>2.9639372108130515</v>
          </cell>
          <cell r="T58">
            <v>5.5</v>
          </cell>
          <cell r="U58">
            <v>120</v>
          </cell>
          <cell r="V58">
            <v>2.5</v>
          </cell>
          <cell r="W58">
            <v>1</v>
          </cell>
          <cell r="X58">
            <v>4</v>
          </cell>
          <cell r="Y58">
            <v>0</v>
          </cell>
          <cell r="Z58">
            <v>0</v>
          </cell>
          <cell r="AA58" t="str">
            <v>J04</v>
          </cell>
          <cell r="AB58">
            <v>120</v>
          </cell>
        </row>
        <row r="59">
          <cell r="B59" t="str">
            <v>Fan Isolator</v>
          </cell>
          <cell r="D59" t="str">
            <v>WPF2FANM0001</v>
          </cell>
          <cell r="G59" t="str">
            <v>Electrode 1 Mantle Fan</v>
          </cell>
          <cell r="I59" t="str">
            <v>WPF2FANM0001</v>
          </cell>
          <cell r="L59" t="str">
            <v>J04-WPF2FANM0001-P2</v>
          </cell>
          <cell r="R59">
            <v>0</v>
          </cell>
          <cell r="S59">
            <v>0</v>
          </cell>
          <cell r="T59">
            <v>0</v>
          </cell>
          <cell r="U59">
            <v>5</v>
          </cell>
          <cell r="V59">
            <v>2.5</v>
          </cell>
          <cell r="W59">
            <v>1</v>
          </cell>
          <cell r="X59">
            <v>4</v>
          </cell>
          <cell r="Y59">
            <v>0</v>
          </cell>
          <cell r="Z59">
            <v>0</v>
          </cell>
          <cell r="AA59" t="str">
            <v>J04</v>
          </cell>
          <cell r="AB59">
            <v>5</v>
          </cell>
        </row>
        <row r="60">
          <cell r="B60" t="str">
            <v>FURNACE NO 2 MCC</v>
          </cell>
          <cell r="D60" t="str">
            <v>WPF2-LVSG-001</v>
          </cell>
          <cell r="H60" t="str">
            <v xml:space="preserve">Stop/start station </v>
          </cell>
          <cell r="I60" t="str">
            <v>WPF2FANM0001</v>
          </cell>
          <cell r="L60" t="str">
            <v>J04-WPF2FANM0001-C</v>
          </cell>
          <cell r="U60">
            <v>120</v>
          </cell>
          <cell r="V60">
            <v>2.5</v>
          </cell>
          <cell r="W60">
            <v>1</v>
          </cell>
          <cell r="X60">
            <v>4</v>
          </cell>
          <cell r="Y60">
            <v>0</v>
          </cell>
          <cell r="Z60">
            <v>0</v>
          </cell>
          <cell r="AA60" t="str">
            <v>J04</v>
          </cell>
          <cell r="AB60">
            <v>120</v>
          </cell>
        </row>
        <row r="61">
          <cell r="B61" t="str">
            <v>FURNACE NO 2 MCC</v>
          </cell>
          <cell r="D61" t="str">
            <v>WPF2-LVSG-001</v>
          </cell>
          <cell r="G61" t="str">
            <v>Electrode 2 Mantle Fan Isolator</v>
          </cell>
          <cell r="I61" t="str">
            <v>WPF2FANM0002</v>
          </cell>
          <cell r="L61" t="str">
            <v>J05-WPF2FANM0002-P1</v>
          </cell>
          <cell r="R61">
            <v>2.058439423529812</v>
          </cell>
          <cell r="S61">
            <v>1.9553752432447218</v>
          </cell>
          <cell r="T61">
            <v>5.5</v>
          </cell>
          <cell r="U61">
            <v>125</v>
          </cell>
          <cell r="V61">
            <v>4</v>
          </cell>
          <cell r="W61">
            <v>1</v>
          </cell>
          <cell r="X61">
            <v>4</v>
          </cell>
          <cell r="Y61">
            <v>0</v>
          </cell>
          <cell r="Z61">
            <v>0</v>
          </cell>
          <cell r="AA61" t="str">
            <v>J05</v>
          </cell>
          <cell r="AB61">
            <v>125</v>
          </cell>
        </row>
        <row r="62">
          <cell r="B62" t="str">
            <v>Fan Isolator</v>
          </cell>
          <cell r="D62" t="str">
            <v>WPF2FANM0002</v>
          </cell>
          <cell r="G62" t="str">
            <v>Electrode 2 Mantle Fan</v>
          </cell>
          <cell r="I62" t="str">
            <v>WPF2FANM0002</v>
          </cell>
          <cell r="L62" t="str">
            <v>J05-WPF2FANM0002-P2</v>
          </cell>
          <cell r="R62">
            <v>0</v>
          </cell>
          <cell r="S62">
            <v>0</v>
          </cell>
          <cell r="T62">
            <v>0</v>
          </cell>
          <cell r="U62">
            <v>5</v>
          </cell>
          <cell r="V62">
            <v>4</v>
          </cell>
          <cell r="W62">
            <v>1</v>
          </cell>
          <cell r="X62">
            <v>4</v>
          </cell>
          <cell r="Y62">
            <v>0</v>
          </cell>
          <cell r="Z62">
            <v>0</v>
          </cell>
          <cell r="AA62" t="str">
            <v>J05</v>
          </cell>
          <cell r="AB62">
            <v>5</v>
          </cell>
        </row>
        <row r="63">
          <cell r="B63" t="str">
            <v>FURNACE NO 2 MCC</v>
          </cell>
          <cell r="D63" t="str">
            <v>WPF2-LVSG-001</v>
          </cell>
          <cell r="H63" t="str">
            <v xml:space="preserve">Stop/start station </v>
          </cell>
          <cell r="I63" t="str">
            <v>WPF2FANM0002</v>
          </cell>
          <cell r="L63" t="str">
            <v>J05-WPF2FANM0002-C</v>
          </cell>
          <cell r="U63">
            <v>125</v>
          </cell>
          <cell r="V63">
            <v>2.5</v>
          </cell>
          <cell r="W63">
            <v>1</v>
          </cell>
          <cell r="X63">
            <v>4</v>
          </cell>
          <cell r="Y63">
            <v>0</v>
          </cell>
          <cell r="Z63">
            <v>0</v>
          </cell>
          <cell r="AA63" t="str">
            <v>J05</v>
          </cell>
          <cell r="AB63">
            <v>125</v>
          </cell>
        </row>
        <row r="64">
          <cell r="B64" t="str">
            <v>FURNACE NO 2 MCC</v>
          </cell>
          <cell r="D64" t="str">
            <v>WPF2-LVSG-001</v>
          </cell>
          <cell r="G64" t="str">
            <v>Electrode 3 Mantle Fan Isolator</v>
          </cell>
          <cell r="I64" t="str">
            <v>WPF2FANM0003</v>
          </cell>
          <cell r="L64" t="str">
            <v>J06-WPF2FANM0003-P1</v>
          </cell>
          <cell r="R64">
            <v>2.8200066235303871</v>
          </cell>
          <cell r="S64">
            <v>2.7169424432452969</v>
          </cell>
          <cell r="T64">
            <v>5.5</v>
          </cell>
          <cell r="U64">
            <v>110</v>
          </cell>
          <cell r="V64">
            <v>2.5</v>
          </cell>
          <cell r="W64">
            <v>1</v>
          </cell>
          <cell r="X64">
            <v>4</v>
          </cell>
          <cell r="Y64">
            <v>0</v>
          </cell>
          <cell r="Z64">
            <v>0</v>
          </cell>
          <cell r="AA64" t="str">
            <v>J06</v>
          </cell>
          <cell r="AB64">
            <v>110</v>
          </cell>
        </row>
        <row r="65">
          <cell r="B65" t="str">
            <v>Fan Isolator</v>
          </cell>
          <cell r="D65" t="str">
            <v>WPF2FANM0003</v>
          </cell>
          <cell r="G65" t="str">
            <v>Electrode 3 Mantle Fan</v>
          </cell>
          <cell r="I65" t="str">
            <v>WPF2FANM0003</v>
          </cell>
          <cell r="L65" t="str">
            <v>J06-WPF2FANM0003-P2</v>
          </cell>
          <cell r="R65">
            <v>0</v>
          </cell>
          <cell r="S65">
            <v>0</v>
          </cell>
          <cell r="T65">
            <v>0</v>
          </cell>
          <cell r="U65">
            <v>5</v>
          </cell>
          <cell r="V65">
            <v>2.5</v>
          </cell>
          <cell r="W65">
            <v>1</v>
          </cell>
          <cell r="X65">
            <v>4</v>
          </cell>
          <cell r="Y65">
            <v>0</v>
          </cell>
          <cell r="Z65">
            <v>0</v>
          </cell>
          <cell r="AA65" t="str">
            <v>J06</v>
          </cell>
          <cell r="AB65">
            <v>5</v>
          </cell>
        </row>
        <row r="66">
          <cell r="B66" t="str">
            <v>FURNACE NO 2 MCC</v>
          </cell>
          <cell r="D66" t="str">
            <v>WPF2-LVSG-001</v>
          </cell>
          <cell r="H66" t="str">
            <v xml:space="preserve">Stop/start station </v>
          </cell>
          <cell r="I66" t="str">
            <v>WPF2FANM0003</v>
          </cell>
          <cell r="L66" t="str">
            <v>J06-WPF2FANM0003-C</v>
          </cell>
          <cell r="U66">
            <v>110</v>
          </cell>
          <cell r="V66">
            <v>2.5</v>
          </cell>
          <cell r="W66">
            <v>1</v>
          </cell>
          <cell r="X66">
            <v>4</v>
          </cell>
          <cell r="Y66">
            <v>0</v>
          </cell>
          <cell r="Z66">
            <v>0</v>
          </cell>
          <cell r="AA66" t="str">
            <v>J06</v>
          </cell>
          <cell r="AB66">
            <v>110</v>
          </cell>
        </row>
        <row r="67">
          <cell r="B67" t="str">
            <v>FURNACE NO 2 MCC</v>
          </cell>
          <cell r="D67" t="str">
            <v>WPF2-LVSG-001</v>
          </cell>
          <cell r="G67" t="str">
            <v>Roof Seal Fan 1 Isolator</v>
          </cell>
          <cell r="I67" t="str">
            <v>WPF2FANM0004</v>
          </cell>
          <cell r="L67" t="str">
            <v>J01-WPF2FANM0004-P1</v>
          </cell>
          <cell r="R67">
            <v>2.69650923974651</v>
          </cell>
          <cell r="S67">
            <v>2.5934450594614198</v>
          </cell>
          <cell r="T67">
            <v>5.5</v>
          </cell>
          <cell r="U67">
            <v>105</v>
          </cell>
          <cell r="V67">
            <v>2.5</v>
          </cell>
          <cell r="W67">
            <v>1</v>
          </cell>
          <cell r="X67">
            <v>4</v>
          </cell>
          <cell r="Y67">
            <v>0</v>
          </cell>
          <cell r="Z67">
            <v>0</v>
          </cell>
          <cell r="AA67" t="str">
            <v>J01</v>
          </cell>
          <cell r="AB67">
            <v>105</v>
          </cell>
        </row>
        <row r="68">
          <cell r="B68" t="str">
            <v>Fan Isolator</v>
          </cell>
          <cell r="D68" t="str">
            <v>WPF2FANM0004</v>
          </cell>
          <cell r="G68" t="str">
            <v xml:space="preserve">Roof Seal Fan 1 </v>
          </cell>
          <cell r="I68" t="str">
            <v>WPF2FANM0004</v>
          </cell>
          <cell r="L68" t="str">
            <v>J01-WPF2FANM0004-P2</v>
          </cell>
          <cell r="R68">
            <v>0</v>
          </cell>
          <cell r="S68">
            <v>0</v>
          </cell>
          <cell r="T68">
            <v>0</v>
          </cell>
          <cell r="U68">
            <v>5</v>
          </cell>
          <cell r="V68">
            <v>2.5</v>
          </cell>
          <cell r="W68">
            <v>1</v>
          </cell>
          <cell r="X68">
            <v>4</v>
          </cell>
          <cell r="Y68">
            <v>0</v>
          </cell>
          <cell r="Z68">
            <v>0</v>
          </cell>
          <cell r="AA68" t="str">
            <v>J01</v>
          </cell>
          <cell r="AB68">
            <v>5</v>
          </cell>
        </row>
        <row r="69">
          <cell r="B69" t="str">
            <v>FURNACE NO 2 MCC</v>
          </cell>
          <cell r="D69" t="str">
            <v>WPF2-LVSG-001</v>
          </cell>
          <cell r="H69" t="str">
            <v xml:space="preserve">Stop/start station </v>
          </cell>
          <cell r="I69" t="str">
            <v>WPF2FANM0004</v>
          </cell>
          <cell r="L69" t="str">
            <v>J01-WPF2FANM0004-C</v>
          </cell>
          <cell r="U69">
            <v>105</v>
          </cell>
          <cell r="V69">
            <v>2.5</v>
          </cell>
          <cell r="W69">
            <v>1</v>
          </cell>
          <cell r="X69">
            <v>4</v>
          </cell>
          <cell r="Y69">
            <v>0</v>
          </cell>
          <cell r="Z69">
            <v>0</v>
          </cell>
          <cell r="AA69" t="str">
            <v>J01</v>
          </cell>
          <cell r="AB69">
            <v>105</v>
          </cell>
        </row>
        <row r="70">
          <cell r="B70" t="str">
            <v>FURNACE NO 2 MCC</v>
          </cell>
          <cell r="D70" t="str">
            <v>WPF2-LVSG-001</v>
          </cell>
          <cell r="G70" t="str">
            <v>Roof Seal Fan 2 Isolator</v>
          </cell>
          <cell r="I70" t="str">
            <v>WPF2FANM0005</v>
          </cell>
          <cell r="L70" t="str">
            <v>J02-WPF2FANM0005-P1</v>
          </cell>
          <cell r="R70">
            <v>2.69650923974651</v>
          </cell>
          <cell r="S70">
            <v>2.5934450594614198</v>
          </cell>
          <cell r="T70">
            <v>5.5</v>
          </cell>
          <cell r="U70">
            <v>105</v>
          </cell>
          <cell r="V70">
            <v>2.5</v>
          </cell>
          <cell r="W70">
            <v>1</v>
          </cell>
          <cell r="X70">
            <v>4</v>
          </cell>
          <cell r="Y70">
            <v>0</v>
          </cell>
          <cell r="Z70">
            <v>0</v>
          </cell>
          <cell r="AA70" t="str">
            <v>J02</v>
          </cell>
          <cell r="AB70">
            <v>105</v>
          </cell>
        </row>
        <row r="71">
          <cell r="B71" t="str">
            <v>Fan Isolator</v>
          </cell>
          <cell r="D71" t="str">
            <v>WPF2FANM0005</v>
          </cell>
          <cell r="G71" t="str">
            <v>Roof Seal Fan 2</v>
          </cell>
          <cell r="I71" t="str">
            <v>WPF2FANM0005</v>
          </cell>
          <cell r="L71" t="str">
            <v>J02-WPF2FANM0005-P2</v>
          </cell>
          <cell r="R71">
            <v>0</v>
          </cell>
          <cell r="S71">
            <v>0</v>
          </cell>
          <cell r="T71">
            <v>0</v>
          </cell>
          <cell r="U71">
            <v>5</v>
          </cell>
          <cell r="V71">
            <v>2.5</v>
          </cell>
          <cell r="W71">
            <v>1</v>
          </cell>
          <cell r="X71">
            <v>4</v>
          </cell>
          <cell r="Y71">
            <v>0</v>
          </cell>
          <cell r="Z71">
            <v>0</v>
          </cell>
          <cell r="AA71" t="str">
            <v>J02</v>
          </cell>
          <cell r="AB71">
            <v>5</v>
          </cell>
        </row>
        <row r="72">
          <cell r="B72" t="str">
            <v>FURNACE NO 2 MCC</v>
          </cell>
          <cell r="D72" t="str">
            <v>WPF2-LVSG-001</v>
          </cell>
          <cell r="H72" t="str">
            <v xml:space="preserve">Stop/start station </v>
          </cell>
          <cell r="I72" t="str">
            <v>WPF2FANM0005</v>
          </cell>
          <cell r="L72" t="str">
            <v>J02-WPF2FANM0005-C</v>
          </cell>
          <cell r="U72">
            <v>105</v>
          </cell>
          <cell r="V72">
            <v>2.5</v>
          </cell>
          <cell r="W72">
            <v>1</v>
          </cell>
          <cell r="X72">
            <v>4</v>
          </cell>
          <cell r="Y72">
            <v>0</v>
          </cell>
          <cell r="Z72">
            <v>0</v>
          </cell>
          <cell r="AA72" t="str">
            <v>J02</v>
          </cell>
          <cell r="AB72">
            <v>105</v>
          </cell>
        </row>
        <row r="73">
          <cell r="B73" t="str">
            <v>FURNACE NO 2 MCC</v>
          </cell>
          <cell r="D73" t="str">
            <v>WPF2-LVSG-001</v>
          </cell>
          <cell r="G73" t="str">
            <v>Roof Seal Fan 3 Isolator</v>
          </cell>
          <cell r="I73" t="str">
            <v>WPF2FANM0006</v>
          </cell>
          <cell r="L73" t="str">
            <v>J03-WPF2FANM0006-P1</v>
          </cell>
          <cell r="R73">
            <v>2.69650923974651</v>
          </cell>
          <cell r="S73">
            <v>2.5934450594614198</v>
          </cell>
          <cell r="T73">
            <v>5.5</v>
          </cell>
          <cell r="U73">
            <v>105</v>
          </cell>
          <cell r="V73">
            <v>2.5</v>
          </cell>
          <cell r="W73">
            <v>1</v>
          </cell>
          <cell r="X73">
            <v>4</v>
          </cell>
          <cell r="Y73">
            <v>0</v>
          </cell>
          <cell r="Z73">
            <v>0</v>
          </cell>
          <cell r="AA73" t="str">
            <v>J03</v>
          </cell>
          <cell r="AB73">
            <v>105</v>
          </cell>
        </row>
        <row r="74">
          <cell r="B74" t="str">
            <v>Fan Isolator</v>
          </cell>
          <cell r="D74" t="str">
            <v>WPF2FANM0006</v>
          </cell>
          <cell r="G74" t="str">
            <v>Roof Seal Fan 3</v>
          </cell>
          <cell r="I74" t="str">
            <v>WPF2FANM0006</v>
          </cell>
          <cell r="L74" t="str">
            <v>J03-WPF2FANM0006-P2</v>
          </cell>
          <cell r="R74">
            <v>0</v>
          </cell>
          <cell r="S74">
            <v>0</v>
          </cell>
          <cell r="T74">
            <v>0</v>
          </cell>
          <cell r="U74">
            <v>5</v>
          </cell>
          <cell r="V74">
            <v>2.5</v>
          </cell>
          <cell r="W74">
            <v>1</v>
          </cell>
          <cell r="X74">
            <v>4</v>
          </cell>
          <cell r="Y74">
            <v>0</v>
          </cell>
          <cell r="Z74">
            <v>0</v>
          </cell>
          <cell r="AA74" t="str">
            <v>J03</v>
          </cell>
          <cell r="AB74">
            <v>5</v>
          </cell>
        </row>
        <row r="75">
          <cell r="B75" t="str">
            <v>FURNACE NO 2 MCC</v>
          </cell>
          <cell r="D75" t="str">
            <v>WPF2-LVSG-001</v>
          </cell>
          <cell r="H75" t="str">
            <v xml:space="preserve">Stop/start station </v>
          </cell>
          <cell r="I75" t="str">
            <v>WPF2FANM0006</v>
          </cell>
          <cell r="L75" t="str">
            <v>J03-WPF2FANM0006-C</v>
          </cell>
          <cell r="U75">
            <v>105</v>
          </cell>
          <cell r="V75">
            <v>2.5</v>
          </cell>
          <cell r="W75">
            <v>1</v>
          </cell>
          <cell r="X75">
            <v>4</v>
          </cell>
          <cell r="Y75">
            <v>0</v>
          </cell>
          <cell r="Z75">
            <v>0</v>
          </cell>
          <cell r="AA75" t="str">
            <v>J03</v>
          </cell>
          <cell r="AB75">
            <v>105</v>
          </cell>
        </row>
        <row r="76">
          <cell r="B76" t="str">
            <v>FURNACE NO 2 MCC</v>
          </cell>
          <cell r="D76" t="str">
            <v>WPF2-LVSG-001</v>
          </cell>
          <cell r="G76" t="str">
            <v xml:space="preserve">Furnace Transformer 1 Aux Power </v>
          </cell>
          <cell r="I76" t="str">
            <v>WPF2TXSP0001</v>
          </cell>
          <cell r="L76" t="str">
            <v>B02-WPF2TXSP0001-P</v>
          </cell>
          <cell r="R76">
            <v>2.7554511729160884</v>
          </cell>
          <cell r="S76">
            <v>2.6523869926309982</v>
          </cell>
          <cell r="T76">
            <v>7.5</v>
          </cell>
          <cell r="U76">
            <v>105</v>
          </cell>
          <cell r="V76">
            <v>2.5</v>
          </cell>
          <cell r="W76">
            <v>1</v>
          </cell>
          <cell r="X76">
            <v>4</v>
          </cell>
          <cell r="Y76">
            <v>0</v>
          </cell>
          <cell r="Z76">
            <v>0</v>
          </cell>
          <cell r="AA76" t="str">
            <v>B02</v>
          </cell>
          <cell r="AB76">
            <v>105</v>
          </cell>
        </row>
        <row r="77">
          <cell r="B77" t="str">
            <v>FURNACE NO 2 MCC</v>
          </cell>
          <cell r="D77" t="str">
            <v>WPF2-LVSG-001</v>
          </cell>
          <cell r="G77" t="str">
            <v xml:space="preserve">Furnace Transformer 2 Aux Power </v>
          </cell>
          <cell r="I77" t="str">
            <v>WPF2TXSP0002</v>
          </cell>
          <cell r="L77" t="str">
            <v>B03-WPF2TXSP0002-P</v>
          </cell>
          <cell r="R77">
            <v>2.5028428879036126</v>
          </cell>
          <cell r="S77">
            <v>2.3997787076185224</v>
          </cell>
          <cell r="T77">
            <v>7.5</v>
          </cell>
          <cell r="U77">
            <v>95</v>
          </cell>
          <cell r="V77">
            <v>2.5</v>
          </cell>
          <cell r="W77">
            <v>1</v>
          </cell>
          <cell r="X77">
            <v>4</v>
          </cell>
          <cell r="Y77">
            <v>0</v>
          </cell>
          <cell r="Z77">
            <v>0</v>
          </cell>
          <cell r="AA77" t="str">
            <v>B03</v>
          </cell>
          <cell r="AB77">
            <v>95</v>
          </cell>
        </row>
        <row r="78">
          <cell r="B78" t="str">
            <v>FURNACE NO 2 MCC</v>
          </cell>
          <cell r="D78" t="str">
            <v>WPF2-LVSG-001</v>
          </cell>
          <cell r="G78" t="str">
            <v xml:space="preserve">Furnace Transformer 3 Aux Power </v>
          </cell>
          <cell r="I78" t="str">
            <v>WPF2TXSP0003</v>
          </cell>
          <cell r="L78" t="str">
            <v>B04-WPF2TXSP0003-P</v>
          </cell>
          <cell r="R78">
            <v>3.3869718854472786</v>
          </cell>
          <cell r="S78">
            <v>3.2839077051621883</v>
          </cell>
          <cell r="T78">
            <v>7.5</v>
          </cell>
          <cell r="U78">
            <v>130</v>
          </cell>
          <cell r="V78">
            <v>2.5</v>
          </cell>
          <cell r="W78">
            <v>1</v>
          </cell>
          <cell r="X78">
            <v>4</v>
          </cell>
          <cell r="Y78">
            <v>0</v>
          </cell>
          <cell r="Z78">
            <v>0</v>
          </cell>
          <cell r="AA78" t="str">
            <v>B04</v>
          </cell>
          <cell r="AB78">
            <v>130</v>
          </cell>
        </row>
        <row r="79">
          <cell r="B79" t="str">
            <v>FURNACE NO 2 MCC</v>
          </cell>
          <cell r="D79" t="str">
            <v>WPF2-LVSG-001</v>
          </cell>
          <cell r="G79" t="str">
            <v>Air Cooling Fan 1 Isolator</v>
          </cell>
          <cell r="I79" t="str">
            <v>WPF2FANC0001</v>
          </cell>
          <cell r="L79" t="str">
            <v>N02-WPF2FANC0001-P1</v>
          </cell>
          <cell r="R79">
            <v>1.4741079377579851</v>
          </cell>
          <cell r="S79">
            <v>1.3710437574728949</v>
          </cell>
          <cell r="T79">
            <v>37</v>
          </cell>
          <cell r="U79">
            <v>105</v>
          </cell>
          <cell r="V79">
            <v>25</v>
          </cell>
          <cell r="W79">
            <v>1</v>
          </cell>
          <cell r="X79">
            <v>4</v>
          </cell>
          <cell r="Y79">
            <v>0</v>
          </cell>
          <cell r="Z79">
            <v>0</v>
          </cell>
          <cell r="AA79" t="str">
            <v>N02</v>
          </cell>
          <cell r="AB79">
            <v>105</v>
          </cell>
        </row>
        <row r="80">
          <cell r="B80" t="str">
            <v>Fan 1 Isolator</v>
          </cell>
          <cell r="D80" t="str">
            <v>WPF2FANC0001</v>
          </cell>
          <cell r="G80" t="str">
            <v>Air Cooling Fan 1</v>
          </cell>
          <cell r="I80" t="str">
            <v>WPF2FANC0001</v>
          </cell>
          <cell r="L80" t="str">
            <v>N02-WPF2FANC0001-P2</v>
          </cell>
          <cell r="R80">
            <v>0</v>
          </cell>
          <cell r="S80">
            <v>0</v>
          </cell>
          <cell r="T80">
            <v>0</v>
          </cell>
          <cell r="U80">
            <v>5</v>
          </cell>
          <cell r="V80">
            <v>25</v>
          </cell>
          <cell r="W80">
            <v>1</v>
          </cell>
          <cell r="X80">
            <v>4</v>
          </cell>
          <cell r="Y80">
            <v>0</v>
          </cell>
          <cell r="Z80">
            <v>0</v>
          </cell>
          <cell r="AA80" t="str">
            <v>N02</v>
          </cell>
          <cell r="AB80">
            <v>5</v>
          </cell>
        </row>
        <row r="81">
          <cell r="B81" t="str">
            <v>FURNACE NO 2 MCC</v>
          </cell>
          <cell r="D81" t="str">
            <v>WPF2-LVSG-001</v>
          </cell>
          <cell r="H81" t="str">
            <v xml:space="preserve">Stop/start station </v>
          </cell>
          <cell r="I81" t="str">
            <v>WPF2FANC0001</v>
          </cell>
          <cell r="L81" t="str">
            <v>N02-WPF2FANC0001-C</v>
          </cell>
          <cell r="U81">
            <v>105</v>
          </cell>
          <cell r="V81">
            <v>2.5</v>
          </cell>
          <cell r="W81">
            <v>1</v>
          </cell>
          <cell r="X81">
            <v>4</v>
          </cell>
          <cell r="Y81">
            <v>0</v>
          </cell>
          <cell r="Z81">
            <v>0</v>
          </cell>
          <cell r="AA81" t="str">
            <v>N02</v>
          </cell>
          <cell r="AB81">
            <v>105</v>
          </cell>
        </row>
        <row r="82">
          <cell r="B82" t="str">
            <v>FURNACE NO 2 MCC</v>
          </cell>
          <cell r="D82" t="str">
            <v>WPF2-LVSG-001</v>
          </cell>
          <cell r="G82" t="str">
            <v>Air Cooling Fan 2 Isolator</v>
          </cell>
          <cell r="I82" t="str">
            <v>WPF2FANC0002</v>
          </cell>
          <cell r="L82" t="str">
            <v>N04-WPF2FANC0002-P1</v>
          </cell>
          <cell r="R82">
            <v>1.5393957357328849</v>
          </cell>
          <cell r="S82">
            <v>1.4363315554477947</v>
          </cell>
          <cell r="T82">
            <v>37</v>
          </cell>
          <cell r="U82">
            <v>110</v>
          </cell>
          <cell r="V82">
            <v>25</v>
          </cell>
          <cell r="W82">
            <v>1</v>
          </cell>
          <cell r="X82">
            <v>4</v>
          </cell>
          <cell r="Y82">
            <v>0</v>
          </cell>
          <cell r="Z82">
            <v>0</v>
          </cell>
          <cell r="AA82" t="str">
            <v>N04</v>
          </cell>
          <cell r="AB82">
            <v>110</v>
          </cell>
        </row>
        <row r="83">
          <cell r="B83" t="str">
            <v>Fan 2 Isolator</v>
          </cell>
          <cell r="D83" t="str">
            <v>WPF2FANC0002</v>
          </cell>
          <cell r="G83" t="str">
            <v xml:space="preserve">Air Cooling Fan 2 </v>
          </cell>
          <cell r="I83" t="str">
            <v>WPF2FANC0002</v>
          </cell>
          <cell r="L83" t="str">
            <v>N04-WPF2FANC0002-P2</v>
          </cell>
          <cell r="R83">
            <v>0</v>
          </cell>
          <cell r="S83">
            <v>0</v>
          </cell>
          <cell r="T83">
            <v>0</v>
          </cell>
          <cell r="U83">
            <v>5</v>
          </cell>
          <cell r="V83">
            <v>25</v>
          </cell>
          <cell r="W83">
            <v>1</v>
          </cell>
          <cell r="X83">
            <v>4</v>
          </cell>
          <cell r="Y83">
            <v>0</v>
          </cell>
          <cell r="Z83">
            <v>0</v>
          </cell>
          <cell r="AA83" t="str">
            <v>N04</v>
          </cell>
          <cell r="AB83">
            <v>5</v>
          </cell>
        </row>
        <row r="84">
          <cell r="B84" t="str">
            <v>FURNACE NO 2 MCC</v>
          </cell>
          <cell r="D84" t="str">
            <v>WPF2-LVSG-001</v>
          </cell>
          <cell r="H84" t="str">
            <v xml:space="preserve">Stop/start station </v>
          </cell>
          <cell r="I84" t="str">
            <v>WPF2FANC0002</v>
          </cell>
          <cell r="L84" t="str">
            <v>N04-WPF2FANC0002-C</v>
          </cell>
          <cell r="U84">
            <v>110</v>
          </cell>
          <cell r="V84">
            <v>2.5</v>
          </cell>
          <cell r="W84">
            <v>1</v>
          </cell>
          <cell r="X84">
            <v>4</v>
          </cell>
          <cell r="Y84">
            <v>0</v>
          </cell>
          <cell r="Z84">
            <v>0</v>
          </cell>
          <cell r="AA84" t="str">
            <v>N04</v>
          </cell>
          <cell r="AB84">
            <v>110</v>
          </cell>
        </row>
        <row r="85">
          <cell r="B85" t="str">
            <v>FURNACE NO 2 MCC</v>
          </cell>
          <cell r="D85" t="str">
            <v>WPF2-LVSG-001</v>
          </cell>
          <cell r="G85" t="str">
            <v>Emergency Air Cooling Fan Isolator</v>
          </cell>
          <cell r="I85" t="str">
            <v>WPF2FANC0003</v>
          </cell>
          <cell r="L85" t="str">
            <v>T02-WPF2FANC0003-P1</v>
          </cell>
          <cell r="R85">
            <v>2.6748276005641043</v>
          </cell>
          <cell r="S85">
            <v>2.5717634202790141</v>
          </cell>
          <cell r="T85">
            <v>9.1999999999999993</v>
          </cell>
          <cell r="U85">
            <v>115</v>
          </cell>
          <cell r="V85">
            <v>4</v>
          </cell>
          <cell r="W85">
            <v>1</v>
          </cell>
          <cell r="X85">
            <v>4</v>
          </cell>
          <cell r="Y85">
            <v>0</v>
          </cell>
          <cell r="Z85">
            <v>0</v>
          </cell>
          <cell r="AA85" t="str">
            <v>T02</v>
          </cell>
          <cell r="AB85">
            <v>115</v>
          </cell>
        </row>
        <row r="86">
          <cell r="B86" t="str">
            <v>Emergency Fan Isolator</v>
          </cell>
          <cell r="D86" t="str">
            <v>WPF2FANC0003</v>
          </cell>
          <cell r="G86" t="str">
            <v>Emergency Air Cooling Fan</v>
          </cell>
          <cell r="I86" t="str">
            <v>WPF2FANC0003</v>
          </cell>
          <cell r="L86" t="str">
            <v>T02-WPF2FANC0003-P2</v>
          </cell>
          <cell r="R86">
            <v>0</v>
          </cell>
          <cell r="S86">
            <v>0</v>
          </cell>
          <cell r="T86">
            <v>0</v>
          </cell>
          <cell r="U86">
            <v>5</v>
          </cell>
          <cell r="V86">
            <v>4</v>
          </cell>
          <cell r="W86">
            <v>1</v>
          </cell>
          <cell r="X86">
            <v>4</v>
          </cell>
          <cell r="Y86">
            <v>0</v>
          </cell>
          <cell r="Z86">
            <v>0</v>
          </cell>
          <cell r="AA86" t="str">
            <v>T02</v>
          </cell>
          <cell r="AB86">
            <v>5</v>
          </cell>
        </row>
        <row r="87">
          <cell r="B87" t="str">
            <v>FURNACE NO 2 MCC</v>
          </cell>
          <cell r="D87" t="str">
            <v>WPF2-LVSG-001</v>
          </cell>
          <cell r="H87" t="str">
            <v xml:space="preserve">Stop/start station </v>
          </cell>
          <cell r="I87" t="str">
            <v>WPF2FANC0003</v>
          </cell>
          <cell r="L87" t="str">
            <v>T02-WPF2FANC0003-C</v>
          </cell>
          <cell r="U87">
            <v>115</v>
          </cell>
          <cell r="V87">
            <v>2.5</v>
          </cell>
          <cell r="W87">
            <v>1</v>
          </cell>
          <cell r="X87">
            <v>4</v>
          </cell>
          <cell r="Y87">
            <v>0</v>
          </cell>
          <cell r="Z87">
            <v>0</v>
          </cell>
          <cell r="AA87" t="str">
            <v>T02</v>
          </cell>
          <cell r="AB87">
            <v>115</v>
          </cell>
        </row>
        <row r="88">
          <cell r="B88" t="str">
            <v>FURNACE NO 2 MCC</v>
          </cell>
          <cell r="D88" t="str">
            <v>WPF2-LVSG-001</v>
          </cell>
          <cell r="G88" t="str">
            <v>Paiste Hoist</v>
          </cell>
          <cell r="I88" t="str">
            <v>WPF2HOIS0001</v>
          </cell>
          <cell r="L88" t="str">
            <v>M05-WPF2HOIS0001-P</v>
          </cell>
          <cell r="R88">
            <v>1.0629756633324994</v>
          </cell>
          <cell r="S88">
            <v>0.95991148304740914</v>
          </cell>
          <cell r="T88">
            <v>3</v>
          </cell>
          <cell r="U88">
            <v>95</v>
          </cell>
          <cell r="V88">
            <v>2.5</v>
          </cell>
          <cell r="W88">
            <v>1</v>
          </cell>
          <cell r="X88">
            <v>4</v>
          </cell>
          <cell r="Y88">
            <v>0</v>
          </cell>
          <cell r="Z88">
            <v>0</v>
          </cell>
          <cell r="AA88" t="str">
            <v>M05</v>
          </cell>
          <cell r="AB88">
            <v>95</v>
          </cell>
        </row>
        <row r="89">
          <cell r="B89" t="str">
            <v>FURNACE NO 2 MCC</v>
          </cell>
          <cell r="D89" t="str">
            <v>WPF2-LVSG-001</v>
          </cell>
          <cell r="G89" t="str">
            <v>Transformer Room Extraction Fan 1 Isolator</v>
          </cell>
          <cell r="I89" t="str">
            <v>WPF2FANC0004</v>
          </cell>
          <cell r="L89" t="str">
            <v>P01-WPF2FANC0004-P1</v>
          </cell>
          <cell r="R89">
            <v>1.9132182890187479</v>
          </cell>
          <cell r="S89">
            <v>1.8101541087336577</v>
          </cell>
          <cell r="T89">
            <v>11</v>
          </cell>
          <cell r="U89">
            <v>105</v>
          </cell>
          <cell r="V89">
            <v>6</v>
          </cell>
          <cell r="W89">
            <v>1</v>
          </cell>
          <cell r="X89">
            <v>4</v>
          </cell>
          <cell r="Y89">
            <v>0</v>
          </cell>
          <cell r="Z89">
            <v>0</v>
          </cell>
          <cell r="AA89" t="str">
            <v>P01</v>
          </cell>
          <cell r="AB89">
            <v>105</v>
          </cell>
        </row>
        <row r="90">
          <cell r="B90" t="str">
            <v>Fan Isolator</v>
          </cell>
          <cell r="D90" t="str">
            <v>WPF2FANC0004</v>
          </cell>
          <cell r="G90" t="str">
            <v>Transformer Room Extraction Fan 1</v>
          </cell>
          <cell r="I90" t="str">
            <v>WPF2FANC0004</v>
          </cell>
          <cell r="L90" t="str">
            <v>P01-WPF2FANC0004-P2</v>
          </cell>
          <cell r="R90">
            <v>0</v>
          </cell>
          <cell r="S90">
            <v>0</v>
          </cell>
          <cell r="T90">
            <v>0</v>
          </cell>
          <cell r="U90">
            <v>5</v>
          </cell>
          <cell r="V90">
            <v>6</v>
          </cell>
          <cell r="W90">
            <v>1</v>
          </cell>
          <cell r="X90">
            <v>4</v>
          </cell>
          <cell r="Y90">
            <v>0</v>
          </cell>
          <cell r="Z90">
            <v>0</v>
          </cell>
          <cell r="AA90" t="str">
            <v>P01</v>
          </cell>
          <cell r="AB90">
            <v>5</v>
          </cell>
        </row>
        <row r="91">
          <cell r="B91" t="str">
            <v>FURNACE NO 2 MCC</v>
          </cell>
          <cell r="D91" t="str">
            <v>WPF2-LVSG-001</v>
          </cell>
          <cell r="H91" t="str">
            <v xml:space="preserve">Stop/start station </v>
          </cell>
          <cell r="I91" t="str">
            <v>WPF2FANC0004</v>
          </cell>
          <cell r="L91" t="str">
            <v>P01-WPF2FANC0004-C</v>
          </cell>
          <cell r="U91">
            <v>105</v>
          </cell>
          <cell r="V91">
            <v>2.5</v>
          </cell>
          <cell r="W91">
            <v>1</v>
          </cell>
          <cell r="X91">
            <v>4</v>
          </cell>
          <cell r="Y91">
            <v>0</v>
          </cell>
          <cell r="Z91">
            <v>0</v>
          </cell>
          <cell r="AA91" t="str">
            <v>P01</v>
          </cell>
          <cell r="AB91">
            <v>105</v>
          </cell>
        </row>
        <row r="92">
          <cell r="B92" t="str">
            <v>FURNACE NO 2 MCC</v>
          </cell>
          <cell r="D92" t="str">
            <v>WPF2-LVSG-001</v>
          </cell>
          <cell r="G92" t="str">
            <v>Transformer Room Extraction Fan 2 Isolator</v>
          </cell>
          <cell r="I92" t="str">
            <v>WPF2FANC0005</v>
          </cell>
          <cell r="L92" t="str">
            <v>P02-WPF2FANC0005-P1</v>
          </cell>
          <cell r="R92">
            <v>2.5341119230412303</v>
          </cell>
          <cell r="S92">
            <v>2.4310477427561401</v>
          </cell>
          <cell r="T92">
            <v>11</v>
          </cell>
          <cell r="U92">
            <v>95</v>
          </cell>
          <cell r="V92">
            <v>4</v>
          </cell>
          <cell r="W92">
            <v>1</v>
          </cell>
          <cell r="X92">
            <v>4</v>
          </cell>
          <cell r="Y92">
            <v>0</v>
          </cell>
          <cell r="Z92">
            <v>0</v>
          </cell>
          <cell r="AA92" t="str">
            <v>P02</v>
          </cell>
          <cell r="AB92">
            <v>95</v>
          </cell>
        </row>
        <row r="93">
          <cell r="B93" t="str">
            <v>Fan Isolator</v>
          </cell>
          <cell r="D93" t="str">
            <v>WPF2FANC0005</v>
          </cell>
          <cell r="G93" t="str">
            <v>Transformer Room Extraction Fan 2</v>
          </cell>
          <cell r="I93" t="str">
            <v>WPF2FANC0005</v>
          </cell>
          <cell r="L93" t="str">
            <v>P02-WPF2FANC0005-P2</v>
          </cell>
          <cell r="R93">
            <v>0</v>
          </cell>
          <cell r="S93">
            <v>0</v>
          </cell>
          <cell r="T93">
            <v>0</v>
          </cell>
          <cell r="U93">
            <v>5</v>
          </cell>
          <cell r="V93">
            <v>4</v>
          </cell>
          <cell r="W93">
            <v>1</v>
          </cell>
          <cell r="X93">
            <v>4</v>
          </cell>
          <cell r="Y93">
            <v>0</v>
          </cell>
          <cell r="Z93">
            <v>0</v>
          </cell>
          <cell r="AA93" t="str">
            <v>P02</v>
          </cell>
          <cell r="AB93">
            <v>5</v>
          </cell>
        </row>
        <row r="94">
          <cell r="B94" t="str">
            <v>FURNACE NO 2 MCC</v>
          </cell>
          <cell r="D94" t="str">
            <v>WPF2-LVSG-001</v>
          </cell>
          <cell r="H94" t="str">
            <v xml:space="preserve">Stop/start station </v>
          </cell>
          <cell r="I94" t="str">
            <v>WPF2FANC0005</v>
          </cell>
          <cell r="L94" t="str">
            <v>P02-WPF2FANC0005-C</v>
          </cell>
          <cell r="U94">
            <v>95</v>
          </cell>
          <cell r="V94">
            <v>2.5</v>
          </cell>
          <cell r="W94">
            <v>1</v>
          </cell>
          <cell r="X94">
            <v>4</v>
          </cell>
          <cell r="Y94">
            <v>0</v>
          </cell>
          <cell r="Z94">
            <v>0</v>
          </cell>
          <cell r="AA94" t="str">
            <v>P02</v>
          </cell>
          <cell r="AB94">
            <v>95</v>
          </cell>
        </row>
        <row r="95">
          <cell r="B95" t="str">
            <v>FURNACE NO 2 MCC</v>
          </cell>
          <cell r="D95" t="str">
            <v>WPF2-LVSG-001</v>
          </cell>
          <cell r="G95" t="str">
            <v>Transformer Room Extraction Fan 3 Isolator</v>
          </cell>
          <cell r="I95" t="str">
            <v>WPF2FANC0006</v>
          </cell>
          <cell r="L95" t="str">
            <v>Q01-WPF2FANC0006-P1</v>
          </cell>
          <cell r="R95">
            <v>2.3442073625267619</v>
          </cell>
          <cell r="S95">
            <v>2.2411431822416716</v>
          </cell>
          <cell r="T95">
            <v>11</v>
          </cell>
          <cell r="U95">
            <v>130</v>
          </cell>
          <cell r="V95">
            <v>6</v>
          </cell>
          <cell r="W95">
            <v>1</v>
          </cell>
          <cell r="X95">
            <v>4</v>
          </cell>
          <cell r="Y95">
            <v>0</v>
          </cell>
          <cell r="Z95">
            <v>0</v>
          </cell>
          <cell r="AA95" t="str">
            <v>Q01</v>
          </cell>
          <cell r="AB95">
            <v>130</v>
          </cell>
        </row>
        <row r="96">
          <cell r="B96" t="str">
            <v>Fan Isolator</v>
          </cell>
          <cell r="D96" t="str">
            <v>WPF2FANC0006</v>
          </cell>
          <cell r="G96" t="str">
            <v>Transformer Room Extraction Fan 3</v>
          </cell>
          <cell r="I96" t="str">
            <v>WPF2FANC0006</v>
          </cell>
          <cell r="L96" t="str">
            <v>Q01-WPF2FANC0006-P2</v>
          </cell>
          <cell r="R96">
            <v>0</v>
          </cell>
          <cell r="S96">
            <v>0</v>
          </cell>
          <cell r="T96">
            <v>0</v>
          </cell>
          <cell r="U96">
            <v>5</v>
          </cell>
          <cell r="V96">
            <v>4</v>
          </cell>
          <cell r="W96">
            <v>1</v>
          </cell>
          <cell r="X96">
            <v>4</v>
          </cell>
          <cell r="Y96">
            <v>0</v>
          </cell>
          <cell r="Z96">
            <v>0</v>
          </cell>
          <cell r="AA96" t="str">
            <v>Q01</v>
          </cell>
          <cell r="AB96">
            <v>5</v>
          </cell>
        </row>
        <row r="97">
          <cell r="B97" t="str">
            <v>FURNACE NO 2 MCC</v>
          </cell>
          <cell r="D97" t="str">
            <v>WPF2-LVSG-001</v>
          </cell>
          <cell r="H97" t="str">
            <v xml:space="preserve">Stop/start station </v>
          </cell>
          <cell r="I97" t="str">
            <v>WPF2FANC0006</v>
          </cell>
          <cell r="L97" t="str">
            <v>Q01-WPF2FANC0006-C</v>
          </cell>
          <cell r="U97">
            <v>130</v>
          </cell>
          <cell r="V97">
            <v>2.5</v>
          </cell>
          <cell r="W97">
            <v>1</v>
          </cell>
          <cell r="X97">
            <v>4</v>
          </cell>
          <cell r="Y97">
            <v>0</v>
          </cell>
          <cell r="Z97">
            <v>0</v>
          </cell>
          <cell r="AA97" t="str">
            <v>Q01</v>
          </cell>
          <cell r="AB97">
            <v>130</v>
          </cell>
        </row>
        <row r="98">
          <cell r="B98" t="str">
            <v>FURNACE NO 2 MCC</v>
          </cell>
          <cell r="D98" t="str">
            <v>WPF2-LVSG-001</v>
          </cell>
          <cell r="G98" t="str">
            <v>Charge Car</v>
          </cell>
          <cell r="I98" t="str">
            <v>WPF2CCAR0001</v>
          </cell>
          <cell r="L98" t="str">
            <v>N05-WPF2CCAR0001-P</v>
          </cell>
          <cell r="R98">
            <v>3.1747809260367994</v>
          </cell>
          <cell r="S98">
            <v>3.0717167457517092</v>
          </cell>
          <cell r="T98">
            <v>45</v>
          </cell>
          <cell r="U98">
            <v>95</v>
          </cell>
          <cell r="V98">
            <v>6</v>
          </cell>
          <cell r="W98">
            <v>1</v>
          </cell>
          <cell r="X98">
            <v>4</v>
          </cell>
          <cell r="Y98">
            <v>0</v>
          </cell>
          <cell r="Z98">
            <v>0</v>
          </cell>
          <cell r="AA98" t="str">
            <v>N05</v>
          </cell>
          <cell r="AB98">
            <v>95</v>
          </cell>
        </row>
        <row r="99">
          <cell r="B99" t="str">
            <v>FURNACE NO 2 MCC</v>
          </cell>
          <cell r="D99" t="str">
            <v>WPF2-LVSG-001</v>
          </cell>
          <cell r="G99" t="str">
            <v>Mud Gun</v>
          </cell>
          <cell r="I99" t="str">
            <v>WPF2MUDG0001</v>
          </cell>
          <cell r="L99" t="str">
            <v>Q02-WPF2MUDG0001-P</v>
          </cell>
          <cell r="R99">
            <v>3.62273961812559</v>
          </cell>
          <cell r="S99">
            <v>3.5196754378404997</v>
          </cell>
          <cell r="T99">
            <v>22</v>
          </cell>
          <cell r="U99">
            <v>150</v>
          </cell>
          <cell r="V99">
            <v>4</v>
          </cell>
          <cell r="W99">
            <v>1</v>
          </cell>
          <cell r="X99">
            <v>4</v>
          </cell>
          <cell r="Y99">
            <v>0</v>
          </cell>
          <cell r="Z99">
            <v>0</v>
          </cell>
          <cell r="AA99" t="str">
            <v>Q02</v>
          </cell>
          <cell r="AB99">
            <v>150</v>
          </cell>
        </row>
        <row r="100">
          <cell r="B100" t="str">
            <v>FURNACE NO 2 MCC</v>
          </cell>
          <cell r="D100" t="str">
            <v>WPF2-LVSG-001</v>
          </cell>
          <cell r="G100" t="str">
            <v>Transfer Conveyor Isolator</v>
          </cell>
          <cell r="I100" t="str">
            <v>WPF2CONV360</v>
          </cell>
          <cell r="L100" t="str">
            <v>M01-WPF2CONV360-P1</v>
          </cell>
          <cell r="R100">
            <v>2.2165318386326862</v>
          </cell>
          <cell r="S100">
            <v>2.113467658347596</v>
          </cell>
          <cell r="T100">
            <v>7.5</v>
          </cell>
          <cell r="U100">
            <v>75</v>
          </cell>
          <cell r="V100">
            <v>2.5</v>
          </cell>
          <cell r="W100">
            <v>1</v>
          </cell>
          <cell r="X100">
            <v>4</v>
          </cell>
          <cell r="Y100">
            <v>0</v>
          </cell>
          <cell r="Z100">
            <v>0</v>
          </cell>
          <cell r="AA100" t="str">
            <v>M01</v>
          </cell>
          <cell r="AB100">
            <v>75</v>
          </cell>
        </row>
        <row r="101">
          <cell r="B101" t="str">
            <v>Transfer Conveyor Isolator</v>
          </cell>
          <cell r="D101" t="str">
            <v>WPF2CONV360</v>
          </cell>
          <cell r="G101" t="str">
            <v>Transfer Conveyor Motor</v>
          </cell>
          <cell r="I101" t="str">
            <v>WPF2CONV360</v>
          </cell>
          <cell r="L101" t="str">
            <v>WPF2CONV360-P2</v>
          </cell>
          <cell r="R101">
            <v>0</v>
          </cell>
          <cell r="S101">
            <v>0</v>
          </cell>
          <cell r="T101">
            <v>0</v>
          </cell>
          <cell r="U101">
            <v>5</v>
          </cell>
          <cell r="V101">
            <v>2.5</v>
          </cell>
          <cell r="W101">
            <v>1</v>
          </cell>
          <cell r="X101">
            <v>4</v>
          </cell>
          <cell r="Y101">
            <v>0</v>
          </cell>
          <cell r="Z101">
            <v>0</v>
          </cell>
          <cell r="AA101" t="str">
            <v>M01</v>
          </cell>
          <cell r="AB101">
            <v>5</v>
          </cell>
        </row>
        <row r="102">
          <cell r="B102" t="str">
            <v>FURNACE NO 2 MCC</v>
          </cell>
          <cell r="D102" t="str">
            <v>WPF2-LVSG-001</v>
          </cell>
          <cell r="H102" t="str">
            <v>JB1</v>
          </cell>
          <cell r="I102" t="str">
            <v>WPF2CONV360-JB1</v>
          </cell>
          <cell r="L102" t="str">
            <v>M01-WPF2CONV360-JB1-C</v>
          </cell>
          <cell r="U102">
            <v>75</v>
          </cell>
          <cell r="V102">
            <v>2.5</v>
          </cell>
          <cell r="W102">
            <v>1</v>
          </cell>
          <cell r="X102">
            <v>7</v>
          </cell>
          <cell r="Y102">
            <v>0</v>
          </cell>
          <cell r="Z102">
            <v>0</v>
          </cell>
          <cell r="AA102" t="str">
            <v>M01</v>
          </cell>
          <cell r="AB102">
            <v>75</v>
          </cell>
        </row>
        <row r="103">
          <cell r="B103" t="str">
            <v>JB1</v>
          </cell>
          <cell r="D103" t="str">
            <v>WPF2CONV360-JB1</v>
          </cell>
          <cell r="H103" t="str">
            <v xml:space="preserve">Stop/start station </v>
          </cell>
          <cell r="I103" t="str">
            <v>WPF2CONV360</v>
          </cell>
          <cell r="L103" t="str">
            <v>JB1-WPF2CONV360-C</v>
          </cell>
          <cell r="U103">
            <v>5</v>
          </cell>
          <cell r="V103">
            <v>2.5</v>
          </cell>
          <cell r="W103">
            <v>1</v>
          </cell>
          <cell r="X103">
            <v>7</v>
          </cell>
          <cell r="Y103">
            <v>0</v>
          </cell>
          <cell r="Z103">
            <v>0</v>
          </cell>
          <cell r="AA103" t="str">
            <v>M01</v>
          </cell>
          <cell r="AB103">
            <v>5</v>
          </cell>
        </row>
        <row r="104">
          <cell r="B104" t="str">
            <v>JB1</v>
          </cell>
          <cell r="D104" t="str">
            <v>WPF2CONV360-JB1</v>
          </cell>
          <cell r="H104" t="str">
            <v>Siren</v>
          </cell>
          <cell r="I104" t="str">
            <v>WPF2CONV360-XA01</v>
          </cell>
          <cell r="L104" t="str">
            <v>JB1-WPF2CONV360-XA01-C</v>
          </cell>
          <cell r="U104">
            <v>5</v>
          </cell>
          <cell r="V104">
            <v>2.5</v>
          </cell>
          <cell r="W104">
            <v>1</v>
          </cell>
          <cell r="X104">
            <v>3</v>
          </cell>
          <cell r="Y104">
            <v>0</v>
          </cell>
          <cell r="Z104">
            <v>0</v>
          </cell>
          <cell r="AA104" t="str">
            <v>M01</v>
          </cell>
          <cell r="AB104">
            <v>5</v>
          </cell>
        </row>
        <row r="105">
          <cell r="B105" t="str">
            <v>JB1</v>
          </cell>
          <cell r="D105" t="str">
            <v>WPF2CONV360-JB1</v>
          </cell>
          <cell r="H105" t="str">
            <v>JB2</v>
          </cell>
          <cell r="I105" t="str">
            <v>WPF2CONV360-JB2</v>
          </cell>
          <cell r="L105" t="str">
            <v>JB1-WPF2CONV360-JB2-C</v>
          </cell>
          <cell r="U105">
            <v>5</v>
          </cell>
          <cell r="V105">
            <v>2.5</v>
          </cell>
          <cell r="W105">
            <v>1</v>
          </cell>
          <cell r="X105">
            <v>3</v>
          </cell>
          <cell r="Y105">
            <v>0</v>
          </cell>
          <cell r="Z105">
            <v>0</v>
          </cell>
          <cell r="AA105" t="str">
            <v>M01</v>
          </cell>
          <cell r="AB105">
            <v>5</v>
          </cell>
        </row>
        <row r="106">
          <cell r="B106" t="str">
            <v>JB2</v>
          </cell>
          <cell r="D106" t="str">
            <v>WPF2CONV360-JB2</v>
          </cell>
          <cell r="H106" t="str">
            <v>HS01A</v>
          </cell>
          <cell r="I106" t="str">
            <v>WPF2CONV360-HS01A</v>
          </cell>
          <cell r="L106" t="str">
            <v>JB2-WPF2CONV360-HS01A-C</v>
          </cell>
          <cell r="U106">
            <v>5</v>
          </cell>
          <cell r="V106">
            <v>2.5</v>
          </cell>
          <cell r="W106">
            <v>1</v>
          </cell>
          <cell r="X106">
            <v>3</v>
          </cell>
          <cell r="Y106">
            <v>0</v>
          </cell>
          <cell r="Z106">
            <v>0</v>
          </cell>
          <cell r="AA106" t="str">
            <v>M01</v>
          </cell>
          <cell r="AB106">
            <v>5</v>
          </cell>
        </row>
        <row r="107">
          <cell r="B107" t="str">
            <v>JB2</v>
          </cell>
          <cell r="D107" t="str">
            <v>WPF2CONV360-JB2</v>
          </cell>
          <cell r="H107" t="str">
            <v>JB3</v>
          </cell>
          <cell r="I107" t="str">
            <v>WPF2CONV360-JB3</v>
          </cell>
          <cell r="L107" t="str">
            <v>JB2-WPF2CONV360-JB3-C</v>
          </cell>
          <cell r="U107">
            <v>7</v>
          </cell>
          <cell r="V107">
            <v>2.5</v>
          </cell>
          <cell r="W107">
            <v>1</v>
          </cell>
          <cell r="X107">
            <v>3</v>
          </cell>
          <cell r="Y107">
            <v>0</v>
          </cell>
          <cell r="Z107">
            <v>0</v>
          </cell>
          <cell r="AA107" t="str">
            <v>M01</v>
          </cell>
          <cell r="AB107">
            <v>7</v>
          </cell>
        </row>
        <row r="108">
          <cell r="B108" t="str">
            <v>JB3</v>
          </cell>
          <cell r="D108" t="str">
            <v>WPF2CONV360-JB3</v>
          </cell>
          <cell r="H108" t="str">
            <v>RIP SWITCH</v>
          </cell>
          <cell r="I108" t="str">
            <v>WPF2CONV360-XS03</v>
          </cell>
          <cell r="L108" t="str">
            <v>JB3-WPF2CONV360-XS03-C</v>
          </cell>
          <cell r="U108">
            <v>5</v>
          </cell>
          <cell r="V108">
            <v>2.5</v>
          </cell>
          <cell r="W108">
            <v>1</v>
          </cell>
          <cell r="X108">
            <v>3</v>
          </cell>
          <cell r="Y108">
            <v>0</v>
          </cell>
          <cell r="Z108">
            <v>0</v>
          </cell>
          <cell r="AA108" t="str">
            <v>M01</v>
          </cell>
          <cell r="AB108">
            <v>5</v>
          </cell>
        </row>
        <row r="109">
          <cell r="B109" t="str">
            <v>JB3</v>
          </cell>
          <cell r="D109" t="str">
            <v>WPF2CONV360-JB3</v>
          </cell>
          <cell r="H109" t="str">
            <v>HS01B</v>
          </cell>
          <cell r="I109" t="str">
            <v>WPF2CONV360-HS01B</v>
          </cell>
          <cell r="L109" t="str">
            <v>JB3-WPF2CONV360-HS01B-C</v>
          </cell>
          <cell r="U109">
            <v>5</v>
          </cell>
          <cell r="V109">
            <v>2.5</v>
          </cell>
          <cell r="W109">
            <v>1</v>
          </cell>
          <cell r="X109">
            <v>3</v>
          </cell>
          <cell r="Y109">
            <v>0</v>
          </cell>
          <cell r="Z109">
            <v>0</v>
          </cell>
          <cell r="AA109" t="str">
            <v>M01</v>
          </cell>
          <cell r="AB109">
            <v>5</v>
          </cell>
        </row>
        <row r="110">
          <cell r="B110" t="str">
            <v>FURNACE NO 2 MCC</v>
          </cell>
          <cell r="D110" t="str">
            <v>WPF2-LVSG-001</v>
          </cell>
          <cell r="G110" t="str">
            <v>Feed Conveyor Isolator</v>
          </cell>
          <cell r="I110" t="str">
            <v>WPF2CONV361</v>
          </cell>
          <cell r="L110" t="str">
            <v>M02-WPF2CONV361-P1</v>
          </cell>
          <cell r="R110">
            <v>2.6046730857005231</v>
          </cell>
          <cell r="S110">
            <v>2.5016089054154329</v>
          </cell>
          <cell r="T110">
            <v>15</v>
          </cell>
          <cell r="U110">
            <v>70</v>
          </cell>
          <cell r="V110">
            <v>4</v>
          </cell>
          <cell r="W110">
            <v>1</v>
          </cell>
          <cell r="X110">
            <v>4</v>
          </cell>
          <cell r="Y110">
            <v>0</v>
          </cell>
          <cell r="Z110">
            <v>0</v>
          </cell>
          <cell r="AA110" t="str">
            <v>M02</v>
          </cell>
          <cell r="AB110">
            <v>70</v>
          </cell>
        </row>
        <row r="111">
          <cell r="B111" t="str">
            <v>Feed Conveyor Isolator</v>
          </cell>
          <cell r="D111" t="str">
            <v>WPF2CONV361</v>
          </cell>
          <cell r="G111" t="str">
            <v>Feed Conveyor Motor</v>
          </cell>
          <cell r="I111" t="str">
            <v>WPF2CONV361</v>
          </cell>
          <cell r="L111" t="str">
            <v>WPF2CONV361-P2</v>
          </cell>
          <cell r="R111">
            <v>0</v>
          </cell>
          <cell r="S111">
            <v>0</v>
          </cell>
          <cell r="T111">
            <v>0</v>
          </cell>
          <cell r="U111">
            <v>5</v>
          </cell>
          <cell r="V111">
            <v>4</v>
          </cell>
          <cell r="W111">
            <v>1</v>
          </cell>
          <cell r="X111">
            <v>4</v>
          </cell>
          <cell r="Y111">
            <v>0</v>
          </cell>
          <cell r="Z111">
            <v>0</v>
          </cell>
          <cell r="AA111" t="str">
            <v>M02</v>
          </cell>
          <cell r="AB111">
            <v>5</v>
          </cell>
        </row>
        <row r="112">
          <cell r="B112" t="str">
            <v>FURNACE NO 2 MCC</v>
          </cell>
          <cell r="D112" t="str">
            <v>WPF2-LVSG-001</v>
          </cell>
          <cell r="H112" t="str">
            <v>JB1</v>
          </cell>
          <cell r="I112" t="str">
            <v>WPF2CONV361-JB1</v>
          </cell>
          <cell r="L112" t="str">
            <v>M02-WPF2CONV361-JB1-C</v>
          </cell>
          <cell r="U112">
            <v>35</v>
          </cell>
          <cell r="V112">
            <v>2.5</v>
          </cell>
          <cell r="W112">
            <v>1</v>
          </cell>
          <cell r="X112">
            <v>7</v>
          </cell>
          <cell r="Y112">
            <v>0</v>
          </cell>
          <cell r="Z112">
            <v>0</v>
          </cell>
          <cell r="AA112" t="str">
            <v>M02</v>
          </cell>
          <cell r="AB112">
            <v>35</v>
          </cell>
        </row>
        <row r="113">
          <cell r="B113" t="str">
            <v>JB1</v>
          </cell>
          <cell r="D113" t="str">
            <v>WPF2CONV361-JB1</v>
          </cell>
          <cell r="H113" t="str">
            <v>JB2</v>
          </cell>
          <cell r="I113" t="str">
            <v>WPF2CONV361-JB2</v>
          </cell>
          <cell r="L113" t="str">
            <v>JB1-WPF2CONV361-JB2-C</v>
          </cell>
          <cell r="U113">
            <v>25</v>
          </cell>
          <cell r="V113">
            <v>2.5</v>
          </cell>
          <cell r="W113">
            <v>1</v>
          </cell>
          <cell r="X113">
            <v>7</v>
          </cell>
          <cell r="Y113">
            <v>0</v>
          </cell>
          <cell r="Z113">
            <v>0</v>
          </cell>
          <cell r="AA113" t="str">
            <v>M02</v>
          </cell>
          <cell r="AB113">
            <v>25</v>
          </cell>
        </row>
        <row r="114">
          <cell r="B114" t="str">
            <v>JB2</v>
          </cell>
          <cell r="D114" t="str">
            <v>WPF2CONV361-JB2</v>
          </cell>
          <cell r="H114" t="str">
            <v xml:space="preserve">Stop/start station </v>
          </cell>
          <cell r="I114" t="str">
            <v>WPF2CONV361</v>
          </cell>
          <cell r="L114" t="str">
            <v>JB2-WPF2CONV361-C</v>
          </cell>
          <cell r="U114">
            <v>5</v>
          </cell>
          <cell r="V114">
            <v>2.5</v>
          </cell>
          <cell r="W114">
            <v>1</v>
          </cell>
          <cell r="X114">
            <v>7</v>
          </cell>
          <cell r="Y114">
            <v>0</v>
          </cell>
          <cell r="Z114">
            <v>0</v>
          </cell>
          <cell r="AA114" t="str">
            <v>M02</v>
          </cell>
          <cell r="AB114">
            <v>5</v>
          </cell>
        </row>
        <row r="115">
          <cell r="B115" t="str">
            <v>JB2</v>
          </cell>
          <cell r="D115" t="str">
            <v>WPF2CONV361-JB2</v>
          </cell>
          <cell r="H115" t="str">
            <v>Siren 1</v>
          </cell>
          <cell r="I115" t="str">
            <v>WPF2CONV361-XA01A</v>
          </cell>
          <cell r="L115" t="str">
            <v>JB2-WPF2CONV361-XA01A-C</v>
          </cell>
          <cell r="U115">
            <v>5</v>
          </cell>
          <cell r="V115">
            <v>2.5</v>
          </cell>
          <cell r="W115">
            <v>1</v>
          </cell>
          <cell r="X115">
            <v>3</v>
          </cell>
          <cell r="Y115">
            <v>0</v>
          </cell>
          <cell r="Z115">
            <v>0</v>
          </cell>
          <cell r="AA115" t="str">
            <v>M02</v>
          </cell>
          <cell r="AB115">
            <v>5</v>
          </cell>
        </row>
        <row r="116">
          <cell r="B116" t="str">
            <v>JB1</v>
          </cell>
          <cell r="D116" t="str">
            <v>WPF2CONV361-JB1</v>
          </cell>
          <cell r="H116" t="str">
            <v>JB3</v>
          </cell>
          <cell r="I116" t="str">
            <v>WPF2CONV361-JB3</v>
          </cell>
          <cell r="L116" t="str">
            <v>JB1-WPF2CONV361-JB3-C</v>
          </cell>
          <cell r="U116">
            <v>5</v>
          </cell>
          <cell r="V116">
            <v>2.5</v>
          </cell>
          <cell r="W116">
            <v>1</v>
          </cell>
          <cell r="X116">
            <v>3</v>
          </cell>
          <cell r="Y116">
            <v>0</v>
          </cell>
          <cell r="Z116">
            <v>0</v>
          </cell>
          <cell r="AA116" t="str">
            <v>M02</v>
          </cell>
          <cell r="AB116">
            <v>5</v>
          </cell>
        </row>
        <row r="117">
          <cell r="B117" t="str">
            <v>JB3</v>
          </cell>
          <cell r="D117" t="str">
            <v>WPF2CONV361-JB3</v>
          </cell>
          <cell r="H117" t="str">
            <v>HS01A</v>
          </cell>
          <cell r="I117" t="str">
            <v>WPF2CONV361-HS01A</v>
          </cell>
          <cell r="L117" t="str">
            <v>JB3-WPF2CONV361-HS01A-C</v>
          </cell>
          <cell r="U117">
            <v>5</v>
          </cell>
          <cell r="V117">
            <v>2.5</v>
          </cell>
          <cell r="W117">
            <v>1</v>
          </cell>
          <cell r="X117">
            <v>3</v>
          </cell>
          <cell r="Y117">
            <v>0</v>
          </cell>
          <cell r="Z117">
            <v>0</v>
          </cell>
          <cell r="AA117" t="str">
            <v>M02</v>
          </cell>
          <cell r="AB117">
            <v>5</v>
          </cell>
        </row>
        <row r="118">
          <cell r="B118" t="str">
            <v>JB3</v>
          </cell>
          <cell r="D118" t="str">
            <v>WPF2CONV361-JB3</v>
          </cell>
          <cell r="H118" t="str">
            <v>JB4</v>
          </cell>
          <cell r="I118" t="str">
            <v>WPF2CONV361-JB4</v>
          </cell>
          <cell r="L118" t="str">
            <v>JB3-WPF2CONV361-JB4-C</v>
          </cell>
          <cell r="U118">
            <v>50</v>
          </cell>
          <cell r="V118">
            <v>2.5</v>
          </cell>
          <cell r="W118">
            <v>1</v>
          </cell>
          <cell r="X118">
            <v>3</v>
          </cell>
          <cell r="Y118">
            <v>0</v>
          </cell>
          <cell r="Z118">
            <v>0</v>
          </cell>
          <cell r="AA118" t="str">
            <v>M02</v>
          </cell>
          <cell r="AB118">
            <v>50</v>
          </cell>
        </row>
        <row r="119">
          <cell r="B119" t="str">
            <v>JB4</v>
          </cell>
          <cell r="D119" t="str">
            <v>WPF2CONV361-JB4</v>
          </cell>
          <cell r="H119" t="str">
            <v>RIP SWITCH</v>
          </cell>
          <cell r="I119" t="str">
            <v>WPF2CONV361-XS03</v>
          </cell>
          <cell r="L119" t="str">
            <v>JB4-WPF2CONV361-XS03-C</v>
          </cell>
          <cell r="U119">
            <v>5</v>
          </cell>
          <cell r="V119">
            <v>2.5</v>
          </cell>
          <cell r="W119">
            <v>1</v>
          </cell>
          <cell r="X119">
            <v>3</v>
          </cell>
          <cell r="Y119">
            <v>0</v>
          </cell>
          <cell r="Z119">
            <v>0</v>
          </cell>
          <cell r="AA119" t="str">
            <v>M02</v>
          </cell>
          <cell r="AB119">
            <v>5</v>
          </cell>
        </row>
        <row r="120">
          <cell r="B120" t="str">
            <v>JB4</v>
          </cell>
          <cell r="D120" t="str">
            <v>WPF2CONV361-JB4</v>
          </cell>
          <cell r="H120" t="str">
            <v>HS01B</v>
          </cell>
          <cell r="I120" t="str">
            <v>WPF2CONV361-HS01B</v>
          </cell>
          <cell r="L120" t="str">
            <v>JB4-WPF2CONV361-HS01B-C</v>
          </cell>
          <cell r="U120">
            <v>5</v>
          </cell>
          <cell r="V120">
            <v>2.5</v>
          </cell>
          <cell r="W120">
            <v>1</v>
          </cell>
          <cell r="X120">
            <v>3</v>
          </cell>
          <cell r="Y120">
            <v>0</v>
          </cell>
          <cell r="Z120">
            <v>0</v>
          </cell>
          <cell r="AA120" t="str">
            <v>M02</v>
          </cell>
          <cell r="AB120">
            <v>5</v>
          </cell>
        </row>
        <row r="121">
          <cell r="B121" t="str">
            <v>JB1</v>
          </cell>
          <cell r="D121" t="str">
            <v>WPF2CONV361-JB1</v>
          </cell>
          <cell r="H121" t="str">
            <v>Siren 2</v>
          </cell>
          <cell r="I121" t="str">
            <v>WPF2CONV361-XA01B</v>
          </cell>
          <cell r="L121" t="str">
            <v>JB1-WPF2CONV361-XA01B-C</v>
          </cell>
          <cell r="U121">
            <v>35</v>
          </cell>
          <cell r="V121">
            <v>2.5</v>
          </cell>
          <cell r="W121">
            <v>1</v>
          </cell>
          <cell r="X121">
            <v>3</v>
          </cell>
          <cell r="Y121">
            <v>0</v>
          </cell>
          <cell r="Z121">
            <v>0</v>
          </cell>
          <cell r="AA121" t="str">
            <v>M02</v>
          </cell>
          <cell r="AB121">
            <v>35</v>
          </cell>
        </row>
        <row r="122">
          <cell r="B122" t="str">
            <v>FURNACE NO 2 MCC</v>
          </cell>
          <cell r="D122" t="str">
            <v>WPF2-LVSG-001</v>
          </cell>
          <cell r="G122" t="str">
            <v>Furnace Feed Conveyor Isolator</v>
          </cell>
          <cell r="I122" t="str">
            <v>WPF2CONV362</v>
          </cell>
          <cell r="L122" t="str">
            <v>M03-WPF2CONV362-P1</v>
          </cell>
          <cell r="R122">
            <v>2.4983275264123659</v>
          </cell>
          <cell r="S122">
            <v>2.3952633461272756</v>
          </cell>
          <cell r="T122">
            <v>7.5</v>
          </cell>
          <cell r="U122">
            <v>85</v>
          </cell>
          <cell r="V122">
            <v>2.5</v>
          </cell>
          <cell r="W122">
            <v>1</v>
          </cell>
          <cell r="X122">
            <v>4</v>
          </cell>
          <cell r="Y122">
            <v>0</v>
          </cell>
          <cell r="Z122">
            <v>0</v>
          </cell>
          <cell r="AA122" t="str">
            <v>M03</v>
          </cell>
          <cell r="AB122">
            <v>85</v>
          </cell>
        </row>
        <row r="123">
          <cell r="B123" t="str">
            <v>Furnace Feed Conveyor Isolator</v>
          </cell>
          <cell r="D123" t="str">
            <v>WPF2CONV360</v>
          </cell>
          <cell r="G123" t="str">
            <v>Furnace Feed Conveyor Motor</v>
          </cell>
          <cell r="I123" t="str">
            <v>WPF2CONV362</v>
          </cell>
          <cell r="L123" t="str">
            <v>WPF2CONV362-P2</v>
          </cell>
          <cell r="R123">
            <v>0</v>
          </cell>
          <cell r="S123">
            <v>0</v>
          </cell>
          <cell r="T123">
            <v>0</v>
          </cell>
          <cell r="U123">
            <v>5</v>
          </cell>
          <cell r="V123">
            <v>2.5</v>
          </cell>
          <cell r="W123">
            <v>1</v>
          </cell>
          <cell r="X123">
            <v>4</v>
          </cell>
          <cell r="Y123">
            <v>0</v>
          </cell>
          <cell r="Z123">
            <v>0</v>
          </cell>
          <cell r="AA123" t="str">
            <v>M01</v>
          </cell>
          <cell r="AB123">
            <v>5</v>
          </cell>
        </row>
        <row r="124">
          <cell r="B124" t="str">
            <v>FURNACE NO 2 MCC</v>
          </cell>
          <cell r="D124" t="str">
            <v>WPF2-LVSG-001</v>
          </cell>
          <cell r="H124" t="str">
            <v>JB1</v>
          </cell>
          <cell r="I124" t="str">
            <v>WPF2CONV362-JB1</v>
          </cell>
          <cell r="L124" t="str">
            <v>M03-WPF2CONV362-JB1-C</v>
          </cell>
          <cell r="U124">
            <v>85</v>
          </cell>
          <cell r="V124">
            <v>2.5</v>
          </cell>
          <cell r="W124">
            <v>1</v>
          </cell>
          <cell r="X124">
            <v>7</v>
          </cell>
          <cell r="Y124">
            <v>0</v>
          </cell>
          <cell r="Z124">
            <v>0</v>
          </cell>
          <cell r="AA124" t="str">
            <v>M03</v>
          </cell>
          <cell r="AB124">
            <v>85</v>
          </cell>
        </row>
        <row r="125">
          <cell r="B125" t="str">
            <v>JB1</v>
          </cell>
          <cell r="D125" t="str">
            <v>WPF2CONV362-JB1</v>
          </cell>
          <cell r="H125" t="str">
            <v xml:space="preserve">Stop/start station </v>
          </cell>
          <cell r="I125" t="str">
            <v>WPF2CONV362</v>
          </cell>
          <cell r="L125" t="str">
            <v>JB1-WPF2CONV362-C</v>
          </cell>
          <cell r="U125">
            <v>5</v>
          </cell>
          <cell r="V125">
            <v>2.5</v>
          </cell>
          <cell r="W125">
            <v>1</v>
          </cell>
          <cell r="X125">
            <v>7</v>
          </cell>
          <cell r="Y125">
            <v>0</v>
          </cell>
          <cell r="Z125">
            <v>0</v>
          </cell>
          <cell r="AA125" t="str">
            <v>M03</v>
          </cell>
          <cell r="AB125">
            <v>5</v>
          </cell>
        </row>
        <row r="126">
          <cell r="B126" t="str">
            <v>JB1</v>
          </cell>
          <cell r="D126" t="str">
            <v>WPF2CONV362-JB1</v>
          </cell>
          <cell r="H126" t="str">
            <v>Siren</v>
          </cell>
          <cell r="I126" t="str">
            <v>WPF2CONV362-XA01</v>
          </cell>
          <cell r="L126" t="str">
            <v>JB1-WPF2CONV362-XA01-C</v>
          </cell>
          <cell r="U126">
            <v>5</v>
          </cell>
          <cell r="V126">
            <v>2.5</v>
          </cell>
          <cell r="W126">
            <v>1</v>
          </cell>
          <cell r="X126">
            <v>3</v>
          </cell>
          <cell r="Y126">
            <v>0</v>
          </cell>
          <cell r="Z126">
            <v>0</v>
          </cell>
          <cell r="AA126" t="str">
            <v>M03</v>
          </cell>
          <cell r="AB126">
            <v>5</v>
          </cell>
        </row>
        <row r="127">
          <cell r="B127" t="str">
            <v>JB1</v>
          </cell>
          <cell r="D127" t="str">
            <v>WPF2CONV362-JB1</v>
          </cell>
          <cell r="H127" t="str">
            <v>JB2</v>
          </cell>
          <cell r="I127" t="str">
            <v>WPF2CONV362-JB2</v>
          </cell>
          <cell r="L127" t="str">
            <v>JB1-WPF2CONV362-JB2-C</v>
          </cell>
          <cell r="U127">
            <v>5</v>
          </cell>
          <cell r="V127">
            <v>2.5</v>
          </cell>
          <cell r="W127">
            <v>1</v>
          </cell>
          <cell r="X127">
            <v>3</v>
          </cell>
          <cell r="Y127">
            <v>0</v>
          </cell>
          <cell r="Z127">
            <v>0</v>
          </cell>
          <cell r="AA127" t="str">
            <v>M03</v>
          </cell>
          <cell r="AB127">
            <v>5</v>
          </cell>
        </row>
        <row r="128">
          <cell r="B128" t="str">
            <v>JB2</v>
          </cell>
          <cell r="D128" t="str">
            <v>WPF2CONV362-JB2</v>
          </cell>
          <cell r="H128" t="str">
            <v>HS01A</v>
          </cell>
          <cell r="I128" t="str">
            <v>WPF2CONV362-HS01A</v>
          </cell>
          <cell r="L128" t="str">
            <v>JB2-WPF2CONV362-HS01A-C</v>
          </cell>
          <cell r="U128">
            <v>5</v>
          </cell>
          <cell r="V128">
            <v>2.5</v>
          </cell>
          <cell r="W128">
            <v>1</v>
          </cell>
          <cell r="X128">
            <v>3</v>
          </cell>
          <cell r="Y128">
            <v>0</v>
          </cell>
          <cell r="Z128">
            <v>0</v>
          </cell>
          <cell r="AA128" t="str">
            <v>M03</v>
          </cell>
          <cell r="AB128">
            <v>5</v>
          </cell>
        </row>
        <row r="129">
          <cell r="B129" t="str">
            <v>JB2</v>
          </cell>
          <cell r="D129" t="str">
            <v>WPF2CONV362-JB2</v>
          </cell>
          <cell r="H129" t="str">
            <v>JB3</v>
          </cell>
          <cell r="I129" t="str">
            <v>WPF2CONV362-JB3</v>
          </cell>
          <cell r="L129" t="str">
            <v>JB2-WPF2CONV362-JB3-C</v>
          </cell>
          <cell r="U129">
            <v>25</v>
          </cell>
          <cell r="V129">
            <v>2.5</v>
          </cell>
          <cell r="W129">
            <v>1</v>
          </cell>
          <cell r="X129">
            <v>3</v>
          </cell>
          <cell r="Y129">
            <v>0</v>
          </cell>
          <cell r="Z129">
            <v>0</v>
          </cell>
          <cell r="AA129" t="str">
            <v>M03</v>
          </cell>
          <cell r="AB129">
            <v>25</v>
          </cell>
        </row>
        <row r="130">
          <cell r="B130" t="str">
            <v>JB3</v>
          </cell>
          <cell r="D130" t="str">
            <v>WPF2CONV362-JB3</v>
          </cell>
          <cell r="H130" t="str">
            <v>RIP SWITCH</v>
          </cell>
          <cell r="I130" t="str">
            <v>WPF2CONV362-XS03</v>
          </cell>
          <cell r="L130" t="str">
            <v>JB3-WPF2CONV362-XS03-C</v>
          </cell>
          <cell r="U130">
            <v>5</v>
          </cell>
          <cell r="V130">
            <v>2.5</v>
          </cell>
          <cell r="W130">
            <v>1</v>
          </cell>
          <cell r="X130">
            <v>3</v>
          </cell>
          <cell r="Y130">
            <v>0</v>
          </cell>
          <cell r="Z130">
            <v>0</v>
          </cell>
          <cell r="AA130" t="str">
            <v>M03</v>
          </cell>
          <cell r="AB130">
            <v>5</v>
          </cell>
        </row>
        <row r="131">
          <cell r="B131" t="str">
            <v>JB3</v>
          </cell>
          <cell r="D131" t="str">
            <v>WPF2CONV362-JB3</v>
          </cell>
          <cell r="H131" t="str">
            <v>HS01B</v>
          </cell>
          <cell r="I131" t="str">
            <v>WPF2CONV362-HS01B</v>
          </cell>
          <cell r="L131" t="str">
            <v>JB3-WPF2CONV362-HS01B-C</v>
          </cell>
          <cell r="U131">
            <v>5</v>
          </cell>
          <cell r="V131">
            <v>2.5</v>
          </cell>
          <cell r="W131">
            <v>1</v>
          </cell>
          <cell r="X131">
            <v>3</v>
          </cell>
          <cell r="Y131">
            <v>0</v>
          </cell>
          <cell r="Z131">
            <v>0</v>
          </cell>
          <cell r="AA131" t="str">
            <v>M03</v>
          </cell>
          <cell r="AB131">
            <v>5</v>
          </cell>
        </row>
        <row r="132">
          <cell r="B132" t="str">
            <v>FURNACE NO 2 MCC</v>
          </cell>
          <cell r="D132" t="str">
            <v>WPF2-LVSG-001</v>
          </cell>
          <cell r="G132" t="str">
            <v>Rotary Conveyor</v>
          </cell>
          <cell r="I132" t="str">
            <v>WPF2CONV363</v>
          </cell>
          <cell r="L132" t="str">
            <v>M04-WPF2CONV363-P</v>
          </cell>
          <cell r="R132">
            <v>2.5730118559626334</v>
          </cell>
          <cell r="S132">
            <v>2.4699476756775431</v>
          </cell>
          <cell r="T132">
            <v>5.5</v>
          </cell>
          <cell r="U132">
            <v>100</v>
          </cell>
          <cell r="V132">
            <v>2.5</v>
          </cell>
          <cell r="W132">
            <v>1</v>
          </cell>
          <cell r="X132">
            <v>4</v>
          </cell>
          <cell r="Y132">
            <v>0</v>
          </cell>
          <cell r="Z132">
            <v>0</v>
          </cell>
          <cell r="AA132" t="str">
            <v>M04</v>
          </cell>
          <cell r="AB132">
            <v>100</v>
          </cell>
        </row>
        <row r="133">
          <cell r="B133" t="str">
            <v>FURNACE NO 2 MCC</v>
          </cell>
          <cell r="D133" t="str">
            <v>WPF2-LVSG-001</v>
          </cell>
          <cell r="H133" t="str">
            <v>Slip Ring</v>
          </cell>
          <cell r="I133" t="str">
            <v>WPF2CONV363-Slip Ring</v>
          </cell>
          <cell r="L133" t="str">
            <v>M04-Slip Ring-C</v>
          </cell>
          <cell r="U133">
            <v>100</v>
          </cell>
          <cell r="V133">
            <v>2.5</v>
          </cell>
          <cell r="W133">
            <v>1</v>
          </cell>
          <cell r="X133">
            <v>7</v>
          </cell>
          <cell r="Y133">
            <v>0</v>
          </cell>
          <cell r="Z133">
            <v>0</v>
          </cell>
          <cell r="AA133" t="str">
            <v>M04</v>
          </cell>
          <cell r="AB133">
            <v>100</v>
          </cell>
        </row>
        <row r="134">
          <cell r="B134" t="str">
            <v>FURNACE NO 2 MCC</v>
          </cell>
          <cell r="D134" t="str">
            <v>WPF2-LVSG-001</v>
          </cell>
          <cell r="G134" t="str">
            <v>CT Fan 1 Isolator</v>
          </cell>
          <cell r="I134" t="str">
            <v>AWPFFANC001</v>
          </cell>
          <cell r="L134" t="str">
            <v>K02-AWPFFANC001-P1</v>
          </cell>
          <cell r="R134">
            <v>2.3629576548053057</v>
          </cell>
          <cell r="S134">
            <v>2.2598934745202155</v>
          </cell>
          <cell r="T134">
            <v>30</v>
          </cell>
          <cell r="U134">
            <v>130</v>
          </cell>
          <cell r="V134">
            <v>16</v>
          </cell>
          <cell r="W134">
            <v>1</v>
          </cell>
          <cell r="X134">
            <v>4</v>
          </cell>
          <cell r="Y134">
            <v>0</v>
          </cell>
          <cell r="Z134">
            <v>0</v>
          </cell>
          <cell r="AA134" t="str">
            <v>K02</v>
          </cell>
          <cell r="AB134">
            <v>130</v>
          </cell>
        </row>
        <row r="135">
          <cell r="B135" t="str">
            <v>Fan Isolator</v>
          </cell>
          <cell r="D135" t="str">
            <v>AWPFFANC001</v>
          </cell>
          <cell r="G135" t="str">
            <v>CT Fan 1</v>
          </cell>
          <cell r="I135" t="str">
            <v>AWPFFANC001</v>
          </cell>
          <cell r="L135" t="str">
            <v>K02-AWPFFANC001-P2</v>
          </cell>
          <cell r="R135">
            <v>0</v>
          </cell>
          <cell r="S135">
            <v>0</v>
          </cell>
          <cell r="T135">
            <v>0</v>
          </cell>
          <cell r="U135">
            <v>5</v>
          </cell>
          <cell r="V135">
            <v>16</v>
          </cell>
          <cell r="W135">
            <v>1</v>
          </cell>
          <cell r="X135">
            <v>4</v>
          </cell>
          <cell r="Y135">
            <v>0</v>
          </cell>
          <cell r="Z135">
            <v>0</v>
          </cell>
          <cell r="AA135" t="str">
            <v>K02</v>
          </cell>
          <cell r="AB135">
            <v>5</v>
          </cell>
        </row>
        <row r="136">
          <cell r="B136" t="str">
            <v>FURNACE NO 2 MCC</v>
          </cell>
          <cell r="D136" t="str">
            <v>WPF2-LVSG-001</v>
          </cell>
          <cell r="H136" t="str">
            <v xml:space="preserve">Stop/start station </v>
          </cell>
          <cell r="I136" t="str">
            <v>AWPFFANC001</v>
          </cell>
          <cell r="L136" t="str">
            <v>K02-AWPFFANC001-C</v>
          </cell>
          <cell r="U136">
            <v>130</v>
          </cell>
          <cell r="V136">
            <v>2.5</v>
          </cell>
          <cell r="W136">
            <v>1</v>
          </cell>
          <cell r="X136">
            <v>4</v>
          </cell>
          <cell r="Y136">
            <v>0</v>
          </cell>
          <cell r="Z136">
            <v>0</v>
          </cell>
          <cell r="AA136" t="str">
            <v>K02</v>
          </cell>
          <cell r="AB136">
            <v>130</v>
          </cell>
        </row>
        <row r="137">
          <cell r="B137" t="str">
            <v>FURNACE NO 2 MCC</v>
          </cell>
          <cell r="D137" t="str">
            <v>WPF2-LVSG-001</v>
          </cell>
          <cell r="G137" t="str">
            <v>CT Fan 2 Isolator</v>
          </cell>
          <cell r="I137" t="str">
            <v>AWPFFANC002</v>
          </cell>
          <cell r="L137" t="str">
            <v>K04-AWPFFANC002-P1</v>
          </cell>
          <cell r="R137">
            <v>2.3629576548053057</v>
          </cell>
          <cell r="S137">
            <v>2.2598934745202155</v>
          </cell>
          <cell r="T137">
            <v>30</v>
          </cell>
          <cell r="U137">
            <v>130</v>
          </cell>
          <cell r="V137">
            <v>16</v>
          </cell>
          <cell r="W137">
            <v>1</v>
          </cell>
          <cell r="X137">
            <v>4</v>
          </cell>
          <cell r="Y137">
            <v>0</v>
          </cell>
          <cell r="Z137">
            <v>0</v>
          </cell>
          <cell r="AA137" t="str">
            <v>K04</v>
          </cell>
          <cell r="AB137">
            <v>130</v>
          </cell>
        </row>
        <row r="138">
          <cell r="B138" t="str">
            <v>Fan Isolator</v>
          </cell>
          <cell r="D138" t="str">
            <v>AWPFFANC002</v>
          </cell>
          <cell r="G138" t="str">
            <v>CT Fan 2</v>
          </cell>
          <cell r="I138" t="str">
            <v>AWPFFANC002</v>
          </cell>
          <cell r="L138" t="str">
            <v>K04-AWPFFANC002-P2</v>
          </cell>
          <cell r="R138">
            <v>0</v>
          </cell>
          <cell r="S138">
            <v>0</v>
          </cell>
          <cell r="T138">
            <v>0</v>
          </cell>
          <cell r="U138">
            <v>5</v>
          </cell>
          <cell r="V138">
            <v>16</v>
          </cell>
          <cell r="W138">
            <v>1</v>
          </cell>
          <cell r="X138">
            <v>4</v>
          </cell>
          <cell r="Y138">
            <v>0</v>
          </cell>
          <cell r="Z138">
            <v>0</v>
          </cell>
          <cell r="AA138" t="str">
            <v>K04</v>
          </cell>
          <cell r="AB138">
            <v>5</v>
          </cell>
        </row>
        <row r="139">
          <cell r="B139" t="str">
            <v>FURNACE NO 2 MCC</v>
          </cell>
          <cell r="D139" t="str">
            <v>WPF2-LVSG-001</v>
          </cell>
          <cell r="H139" t="str">
            <v xml:space="preserve">Stop/start station </v>
          </cell>
          <cell r="I139" t="str">
            <v>AWPFFANC002</v>
          </cell>
          <cell r="L139" t="str">
            <v>K04-AWPFFANC002-C</v>
          </cell>
          <cell r="U139">
            <v>130</v>
          </cell>
          <cell r="V139">
            <v>2.5</v>
          </cell>
          <cell r="W139">
            <v>1</v>
          </cell>
          <cell r="X139">
            <v>4</v>
          </cell>
          <cell r="Y139">
            <v>0</v>
          </cell>
          <cell r="Z139">
            <v>0</v>
          </cell>
          <cell r="AA139" t="str">
            <v>K04</v>
          </cell>
          <cell r="AB139">
            <v>130</v>
          </cell>
        </row>
        <row r="140">
          <cell r="B140" t="str">
            <v>FURNACE NO 2 MCC</v>
          </cell>
          <cell r="D140" t="str">
            <v>WPF2-LVSG-001</v>
          </cell>
          <cell r="G140" t="str">
            <v>CT Fan 3 Isolator</v>
          </cell>
          <cell r="I140" t="str">
            <v>AWPFFANC003</v>
          </cell>
          <cell r="L140" t="str">
            <v>K06-AWPFFANC003-P1</v>
          </cell>
          <cell r="R140">
            <v>2.3629576548053057</v>
          </cell>
          <cell r="S140">
            <v>2.2598934745202155</v>
          </cell>
          <cell r="T140">
            <v>30</v>
          </cell>
          <cell r="U140">
            <v>130</v>
          </cell>
          <cell r="V140">
            <v>16</v>
          </cell>
          <cell r="W140">
            <v>1</v>
          </cell>
          <cell r="X140">
            <v>4</v>
          </cell>
          <cell r="Y140">
            <v>0</v>
          </cell>
          <cell r="Z140">
            <v>0</v>
          </cell>
          <cell r="AA140" t="str">
            <v>K06</v>
          </cell>
          <cell r="AB140">
            <v>130</v>
          </cell>
        </row>
        <row r="141">
          <cell r="B141" t="str">
            <v>Fan Isolator</v>
          </cell>
          <cell r="D141" t="str">
            <v>AWPFFANC003</v>
          </cell>
          <cell r="G141" t="str">
            <v>CT Fan 3</v>
          </cell>
          <cell r="I141" t="str">
            <v>AWPFFANC003</v>
          </cell>
          <cell r="L141" t="str">
            <v>K06-AWPFFANC003-P2</v>
          </cell>
          <cell r="R141">
            <v>0</v>
          </cell>
          <cell r="S141">
            <v>0</v>
          </cell>
          <cell r="T141">
            <v>0</v>
          </cell>
          <cell r="U141">
            <v>5</v>
          </cell>
          <cell r="V141">
            <v>16</v>
          </cell>
          <cell r="W141">
            <v>1</v>
          </cell>
          <cell r="X141">
            <v>4</v>
          </cell>
          <cell r="Y141">
            <v>0</v>
          </cell>
          <cell r="Z141">
            <v>0</v>
          </cell>
          <cell r="AA141" t="str">
            <v>K06</v>
          </cell>
          <cell r="AB141">
            <v>5</v>
          </cell>
        </row>
        <row r="142">
          <cell r="B142" t="str">
            <v>FURNACE NO 2 MCC</v>
          </cell>
          <cell r="D142" t="str">
            <v>WPF2-LVSG-001</v>
          </cell>
          <cell r="H142" t="str">
            <v xml:space="preserve">Stop/start station </v>
          </cell>
          <cell r="I142" t="str">
            <v>AWPFFANC003</v>
          </cell>
          <cell r="L142" t="str">
            <v>K06-AWPFFANC003-C</v>
          </cell>
          <cell r="U142">
            <v>130</v>
          </cell>
          <cell r="V142">
            <v>2.5</v>
          </cell>
          <cell r="W142">
            <v>1</v>
          </cell>
          <cell r="X142">
            <v>4</v>
          </cell>
          <cell r="Y142">
            <v>0</v>
          </cell>
          <cell r="Z142">
            <v>0</v>
          </cell>
          <cell r="AA142" t="str">
            <v>K06</v>
          </cell>
          <cell r="AB142">
            <v>130</v>
          </cell>
        </row>
        <row r="143">
          <cell r="B143" t="str">
            <v>FURNACE NO 2 MCC</v>
          </cell>
          <cell r="D143" t="str">
            <v>WPF2-LVSG-001</v>
          </cell>
          <cell r="G143" t="str">
            <v>CT Fan 4 Isolator</v>
          </cell>
          <cell r="I143" t="str">
            <v>AWPFFANC004</v>
          </cell>
          <cell r="L143" t="str">
            <v>L02-AWPFFANC004-P1</v>
          </cell>
          <cell r="R143">
            <v>2.3629576548053057</v>
          </cell>
          <cell r="S143">
            <v>2.2598934745202155</v>
          </cell>
          <cell r="T143">
            <v>30</v>
          </cell>
          <cell r="U143">
            <v>130</v>
          </cell>
          <cell r="V143">
            <v>16</v>
          </cell>
          <cell r="W143">
            <v>1</v>
          </cell>
          <cell r="X143">
            <v>4</v>
          </cell>
          <cell r="Y143">
            <v>0</v>
          </cell>
          <cell r="Z143">
            <v>0</v>
          </cell>
          <cell r="AA143" t="str">
            <v>L02</v>
          </cell>
          <cell r="AB143">
            <v>130</v>
          </cell>
        </row>
        <row r="144">
          <cell r="B144" t="str">
            <v>Fan Isolator</v>
          </cell>
          <cell r="D144" t="str">
            <v>AWPFFANC004</v>
          </cell>
          <cell r="G144" t="str">
            <v>CT Fan 4</v>
          </cell>
          <cell r="I144" t="str">
            <v>AWPFFANC004</v>
          </cell>
          <cell r="L144" t="str">
            <v>L02-AWPFFANC004-P2</v>
          </cell>
          <cell r="R144">
            <v>0</v>
          </cell>
          <cell r="S144">
            <v>0</v>
          </cell>
          <cell r="T144">
            <v>0</v>
          </cell>
          <cell r="U144">
            <v>5</v>
          </cell>
          <cell r="V144">
            <v>16</v>
          </cell>
          <cell r="W144">
            <v>1</v>
          </cell>
          <cell r="X144">
            <v>4</v>
          </cell>
          <cell r="Y144">
            <v>0</v>
          </cell>
          <cell r="Z144">
            <v>0</v>
          </cell>
          <cell r="AA144" t="str">
            <v>L02</v>
          </cell>
          <cell r="AB144">
            <v>5</v>
          </cell>
        </row>
        <row r="145">
          <cell r="B145" t="str">
            <v>FURNACE NO 2 MCC</v>
          </cell>
          <cell r="D145" t="str">
            <v>WPF2-LVSG-001</v>
          </cell>
          <cell r="H145" t="str">
            <v xml:space="preserve">Stop/start station </v>
          </cell>
          <cell r="I145" t="str">
            <v>AWPFFANC004</v>
          </cell>
          <cell r="L145" t="str">
            <v>L02-AWPFFANC004-C</v>
          </cell>
          <cell r="U145">
            <v>130</v>
          </cell>
          <cell r="V145">
            <v>2.5</v>
          </cell>
          <cell r="W145">
            <v>1</v>
          </cell>
          <cell r="X145">
            <v>4</v>
          </cell>
          <cell r="Y145">
            <v>0</v>
          </cell>
          <cell r="Z145">
            <v>0</v>
          </cell>
          <cell r="AA145" t="str">
            <v>L02</v>
          </cell>
          <cell r="AB145">
            <v>130</v>
          </cell>
        </row>
        <row r="146">
          <cell r="B146" t="str">
            <v>FURNACE NO 2 MCC</v>
          </cell>
          <cell r="D146" t="str">
            <v>WPF2-LVSG-001</v>
          </cell>
          <cell r="G146" t="str">
            <v>CT Pump 1 Isolator</v>
          </cell>
          <cell r="I146" t="str">
            <v>AWPFPUC0001</v>
          </cell>
          <cell r="L146" t="str">
            <v>L03-AWPFPUC0001-P1</v>
          </cell>
          <cell r="R146">
            <v>2.1366544332596007</v>
          </cell>
          <cell r="S146">
            <v>2.0335902529745105</v>
          </cell>
          <cell r="T146">
            <v>5.5</v>
          </cell>
          <cell r="U146">
            <v>130</v>
          </cell>
          <cell r="V146">
            <v>4</v>
          </cell>
          <cell r="W146">
            <v>1</v>
          </cell>
          <cell r="X146">
            <v>4</v>
          </cell>
          <cell r="Y146">
            <v>0</v>
          </cell>
          <cell r="Z146">
            <v>0</v>
          </cell>
          <cell r="AA146" t="str">
            <v>L03</v>
          </cell>
          <cell r="AB146">
            <v>130</v>
          </cell>
        </row>
        <row r="147">
          <cell r="B147" t="str">
            <v>Pump Isolator</v>
          </cell>
          <cell r="D147" t="str">
            <v>AWPFPUC0001</v>
          </cell>
          <cell r="G147" t="str">
            <v>CT Pump 1</v>
          </cell>
          <cell r="I147" t="str">
            <v>AWPFPUC0001</v>
          </cell>
          <cell r="L147" t="str">
            <v>L03-AWPFPUC0001-P2</v>
          </cell>
          <cell r="R147">
            <v>0</v>
          </cell>
          <cell r="S147">
            <v>0</v>
          </cell>
          <cell r="T147">
            <v>0</v>
          </cell>
          <cell r="U147">
            <v>5</v>
          </cell>
          <cell r="V147">
            <v>4</v>
          </cell>
          <cell r="W147">
            <v>1</v>
          </cell>
          <cell r="X147">
            <v>4</v>
          </cell>
          <cell r="Y147">
            <v>0</v>
          </cell>
          <cell r="Z147">
            <v>0</v>
          </cell>
          <cell r="AA147" t="str">
            <v>L03</v>
          </cell>
          <cell r="AB147">
            <v>5</v>
          </cell>
        </row>
        <row r="148">
          <cell r="B148" t="str">
            <v>FURNACE NO 2 MCC</v>
          </cell>
          <cell r="D148" t="str">
            <v>WPF2-LVSG-001</v>
          </cell>
          <cell r="H148" t="str">
            <v xml:space="preserve">Stop/start station </v>
          </cell>
          <cell r="I148" t="str">
            <v>AWPFPUC0001</v>
          </cell>
          <cell r="L148" t="str">
            <v>L03-AWPFPUC0001-C</v>
          </cell>
          <cell r="U148">
            <v>130</v>
          </cell>
          <cell r="V148">
            <v>2.5</v>
          </cell>
          <cell r="W148">
            <v>1</v>
          </cell>
          <cell r="X148">
            <v>4</v>
          </cell>
          <cell r="Y148">
            <v>0</v>
          </cell>
          <cell r="Z148">
            <v>0</v>
          </cell>
          <cell r="AA148" t="str">
            <v>L03</v>
          </cell>
          <cell r="AB148">
            <v>130</v>
          </cell>
        </row>
        <row r="149">
          <cell r="B149" t="str">
            <v>FURNACE NO 2 MCC</v>
          </cell>
          <cell r="D149" t="str">
            <v>WPF2-LVSG-001</v>
          </cell>
          <cell r="G149" t="str">
            <v>CT Pump 2 Isolator</v>
          </cell>
          <cell r="I149" t="str">
            <v>AWPFPUC0002</v>
          </cell>
          <cell r="L149" t="str">
            <v>L04-AWPFPUC0002-P1</v>
          </cell>
          <cell r="R149">
            <v>2.1366544332596007</v>
          </cell>
          <cell r="S149">
            <v>2.0335902529745105</v>
          </cell>
          <cell r="T149">
            <v>5.5</v>
          </cell>
          <cell r="U149">
            <v>130</v>
          </cell>
          <cell r="V149">
            <v>4</v>
          </cell>
          <cell r="W149">
            <v>1</v>
          </cell>
          <cell r="X149">
            <v>4</v>
          </cell>
          <cell r="Y149">
            <v>0</v>
          </cell>
          <cell r="Z149">
            <v>0</v>
          </cell>
          <cell r="AA149" t="str">
            <v>L04</v>
          </cell>
          <cell r="AB149">
            <v>130</v>
          </cell>
        </row>
        <row r="150">
          <cell r="B150" t="str">
            <v>Pump Isolator</v>
          </cell>
          <cell r="D150" t="str">
            <v>AWPFPUC0002</v>
          </cell>
          <cell r="G150" t="str">
            <v>CT Pump 2</v>
          </cell>
          <cell r="I150" t="str">
            <v>AWPFPUC0002</v>
          </cell>
          <cell r="L150" t="str">
            <v>L04-AWPFPUC0002-P2</v>
          </cell>
          <cell r="R150">
            <v>0</v>
          </cell>
          <cell r="S150">
            <v>0</v>
          </cell>
          <cell r="T150">
            <v>0</v>
          </cell>
          <cell r="U150">
            <v>5</v>
          </cell>
          <cell r="V150">
            <v>4</v>
          </cell>
          <cell r="W150">
            <v>1</v>
          </cell>
          <cell r="X150">
            <v>4</v>
          </cell>
          <cell r="Y150">
            <v>0</v>
          </cell>
          <cell r="Z150">
            <v>0</v>
          </cell>
          <cell r="AA150" t="str">
            <v>L04</v>
          </cell>
          <cell r="AB150">
            <v>5</v>
          </cell>
        </row>
        <row r="151">
          <cell r="B151" t="str">
            <v>FURNACE NO 2 MCC</v>
          </cell>
          <cell r="D151" t="str">
            <v>WPF2-LVSG-001</v>
          </cell>
          <cell r="H151" t="str">
            <v xml:space="preserve">Stop/start station </v>
          </cell>
          <cell r="I151" t="str">
            <v>AWPFPUC0002</v>
          </cell>
          <cell r="L151" t="str">
            <v>L04-AWPFPUC0002-C</v>
          </cell>
          <cell r="U151">
            <v>130</v>
          </cell>
          <cell r="V151">
            <v>2.5</v>
          </cell>
          <cell r="W151">
            <v>1</v>
          </cell>
          <cell r="X151">
            <v>4</v>
          </cell>
          <cell r="Y151">
            <v>0</v>
          </cell>
          <cell r="Z151">
            <v>0</v>
          </cell>
          <cell r="AA151" t="str">
            <v>L04</v>
          </cell>
          <cell r="AB151">
            <v>130</v>
          </cell>
        </row>
        <row r="152">
          <cell r="B152" t="str">
            <v>FURNACE NO 2 MCC</v>
          </cell>
          <cell r="D152" t="str">
            <v>WPF2-LVSG-001</v>
          </cell>
          <cell r="G152" t="str">
            <v>CT Pump 3 Isolator</v>
          </cell>
          <cell r="I152" t="str">
            <v>AWPFPUC0003</v>
          </cell>
          <cell r="L152" t="str">
            <v>L05-AWPFPUC0003-P1</v>
          </cell>
          <cell r="R152">
            <v>2.1366544332596007</v>
          </cell>
          <cell r="S152">
            <v>2.0335902529745105</v>
          </cell>
          <cell r="T152">
            <v>5.5</v>
          </cell>
          <cell r="U152">
            <v>130</v>
          </cell>
          <cell r="V152">
            <v>4</v>
          </cell>
          <cell r="W152">
            <v>1</v>
          </cell>
          <cell r="X152">
            <v>4</v>
          </cell>
          <cell r="Y152">
            <v>0</v>
          </cell>
          <cell r="Z152">
            <v>0</v>
          </cell>
          <cell r="AA152" t="str">
            <v>L05</v>
          </cell>
          <cell r="AB152">
            <v>130</v>
          </cell>
        </row>
        <row r="153">
          <cell r="B153" t="str">
            <v>Pump Isolator</v>
          </cell>
          <cell r="D153" t="str">
            <v>AWPFPUC0003</v>
          </cell>
          <cell r="G153" t="str">
            <v>CT Pump 3</v>
          </cell>
          <cell r="I153" t="str">
            <v>AWPFPUC0003</v>
          </cell>
          <cell r="L153" t="str">
            <v>L05-AWPFPUC0003-P2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4</v>
          </cell>
          <cell r="W153">
            <v>1</v>
          </cell>
          <cell r="X153">
            <v>4</v>
          </cell>
          <cell r="Y153">
            <v>0</v>
          </cell>
          <cell r="Z153">
            <v>0</v>
          </cell>
          <cell r="AA153" t="str">
            <v>L05</v>
          </cell>
          <cell r="AB153">
            <v>5</v>
          </cell>
        </row>
        <row r="154">
          <cell r="B154" t="str">
            <v>FURNACE NO 2 MCC</v>
          </cell>
          <cell r="D154" t="str">
            <v>WPF2-LVSG-001</v>
          </cell>
          <cell r="H154" t="str">
            <v xml:space="preserve">Stop/start station </v>
          </cell>
          <cell r="I154" t="str">
            <v>AWPFPUC0003</v>
          </cell>
          <cell r="L154" t="str">
            <v>L05-AWPFPUC0003-C</v>
          </cell>
          <cell r="U154">
            <v>130</v>
          </cell>
          <cell r="V154">
            <v>2.5</v>
          </cell>
          <cell r="W154">
            <v>1</v>
          </cell>
          <cell r="X154">
            <v>4</v>
          </cell>
          <cell r="Y154">
            <v>0</v>
          </cell>
          <cell r="Z154">
            <v>0</v>
          </cell>
          <cell r="AA154" t="str">
            <v>L05</v>
          </cell>
          <cell r="AB154">
            <v>130</v>
          </cell>
        </row>
        <row r="155">
          <cell r="B155" t="str">
            <v>FURNACE NO 2 MCC</v>
          </cell>
          <cell r="D155" t="str">
            <v>WPF2-LVSG-001</v>
          </cell>
          <cell r="G155" t="str">
            <v>CT Pump 4 Isolator</v>
          </cell>
          <cell r="I155" t="str">
            <v>AWPFPUC0004</v>
          </cell>
          <cell r="L155" t="str">
            <v>L06-AWPFPUC0004-P1</v>
          </cell>
          <cell r="R155">
            <v>2.1366544332596007</v>
          </cell>
          <cell r="S155">
            <v>2.0335902529745105</v>
          </cell>
          <cell r="T155">
            <v>5.5</v>
          </cell>
          <cell r="U155">
            <v>130</v>
          </cell>
          <cell r="V155">
            <v>4</v>
          </cell>
          <cell r="W155">
            <v>1</v>
          </cell>
          <cell r="X155">
            <v>4</v>
          </cell>
          <cell r="Y155">
            <v>0</v>
          </cell>
          <cell r="Z155">
            <v>0</v>
          </cell>
          <cell r="AA155" t="str">
            <v>L06</v>
          </cell>
          <cell r="AB155">
            <v>130</v>
          </cell>
        </row>
        <row r="156">
          <cell r="B156" t="str">
            <v>Pump Isolator</v>
          </cell>
          <cell r="D156" t="str">
            <v>AWPFPUC0004</v>
          </cell>
          <cell r="G156" t="str">
            <v>CT Pump 4</v>
          </cell>
          <cell r="I156" t="str">
            <v>AWPFPUC0004</v>
          </cell>
          <cell r="L156" t="str">
            <v>L06-AWPFPUC0004-P2</v>
          </cell>
          <cell r="R156">
            <v>0</v>
          </cell>
          <cell r="S156">
            <v>0</v>
          </cell>
          <cell r="T156">
            <v>0</v>
          </cell>
          <cell r="U156">
            <v>5</v>
          </cell>
          <cell r="V156">
            <v>4</v>
          </cell>
          <cell r="W156">
            <v>1</v>
          </cell>
          <cell r="X156">
            <v>4</v>
          </cell>
          <cell r="Y156">
            <v>0</v>
          </cell>
          <cell r="Z156">
            <v>0</v>
          </cell>
          <cell r="AA156" t="str">
            <v>L06</v>
          </cell>
          <cell r="AB156">
            <v>5</v>
          </cell>
        </row>
        <row r="157">
          <cell r="B157" t="str">
            <v>FURNACE NO 2 MCC</v>
          </cell>
          <cell r="D157" t="str">
            <v>WPF2-LVSG-001</v>
          </cell>
          <cell r="H157" t="str">
            <v xml:space="preserve">Stop/start station </v>
          </cell>
          <cell r="I157" t="str">
            <v>AWPFPUC0004</v>
          </cell>
          <cell r="L157" t="str">
            <v>L06-AWPFPUC0004-C</v>
          </cell>
          <cell r="U157">
            <v>130</v>
          </cell>
          <cell r="V157">
            <v>2.5</v>
          </cell>
          <cell r="W157">
            <v>1</v>
          </cell>
          <cell r="X157">
            <v>4</v>
          </cell>
          <cell r="Y157">
            <v>0</v>
          </cell>
          <cell r="Z157">
            <v>0</v>
          </cell>
          <cell r="AA157" t="str">
            <v>L06</v>
          </cell>
          <cell r="AB157">
            <v>130</v>
          </cell>
        </row>
        <row r="158">
          <cell r="B158" t="str">
            <v>FURNACE NO 2 MCC</v>
          </cell>
          <cell r="D158" t="str">
            <v>WPF2-LVSG-001</v>
          </cell>
          <cell r="G158" t="str">
            <v>Cooling Water Pump Isolator</v>
          </cell>
          <cell r="I158" t="str">
            <v>AWPFPUC0005</v>
          </cell>
          <cell r="L158" t="str">
            <v>D06-AWPFPUC0005-P1</v>
          </cell>
          <cell r="R158">
            <v>1.6959040270480803</v>
          </cell>
          <cell r="S158">
            <v>1.5928398467629901</v>
          </cell>
          <cell r="T158">
            <v>185</v>
          </cell>
          <cell r="U158">
            <v>130</v>
          </cell>
          <cell r="V158">
            <v>70</v>
          </cell>
          <cell r="W158">
            <v>2</v>
          </cell>
          <cell r="X158">
            <v>4</v>
          </cell>
          <cell r="Y158">
            <v>70</v>
          </cell>
          <cell r="Z158">
            <v>1</v>
          </cell>
          <cell r="AA158" t="str">
            <v>D06</v>
          </cell>
          <cell r="AB158">
            <v>260</v>
          </cell>
        </row>
        <row r="159">
          <cell r="B159" t="str">
            <v>Pump Isolator</v>
          </cell>
          <cell r="D159" t="str">
            <v>AWPFPUC0005</v>
          </cell>
          <cell r="G159" t="str">
            <v>Cooling Water Pump 1</v>
          </cell>
          <cell r="I159" t="str">
            <v>AWPFPUC0005</v>
          </cell>
          <cell r="L159" t="str">
            <v>D06-AWPFPUC0005-P2</v>
          </cell>
          <cell r="R159">
            <v>0</v>
          </cell>
          <cell r="S159">
            <v>0</v>
          </cell>
          <cell r="T159">
            <v>0</v>
          </cell>
          <cell r="U159">
            <v>5</v>
          </cell>
          <cell r="V159">
            <v>70</v>
          </cell>
          <cell r="W159">
            <v>2</v>
          </cell>
          <cell r="X159">
            <v>4</v>
          </cell>
          <cell r="Y159">
            <v>70</v>
          </cell>
          <cell r="Z159">
            <v>1</v>
          </cell>
          <cell r="AA159" t="str">
            <v>D06</v>
          </cell>
          <cell r="AB159">
            <v>10</v>
          </cell>
        </row>
        <row r="160">
          <cell r="B160" t="str">
            <v>FURNACE NO 2 MCC</v>
          </cell>
          <cell r="D160" t="str">
            <v>WPF2-LVSG-001</v>
          </cell>
          <cell r="H160" t="str">
            <v xml:space="preserve">Stop/start station </v>
          </cell>
          <cell r="I160" t="str">
            <v>AWPFPUC0005</v>
          </cell>
          <cell r="L160" t="str">
            <v>D06-AWPFPUC0005-C</v>
          </cell>
          <cell r="U160">
            <v>130</v>
          </cell>
          <cell r="V160">
            <v>2.5</v>
          </cell>
          <cell r="W160">
            <v>1</v>
          </cell>
          <cell r="X160">
            <v>4</v>
          </cell>
          <cell r="Y160">
            <v>0</v>
          </cell>
          <cell r="Z160">
            <v>0</v>
          </cell>
          <cell r="AA160" t="str">
            <v>D06</v>
          </cell>
          <cell r="AB160">
            <v>130</v>
          </cell>
        </row>
        <row r="161">
          <cell r="B161" t="str">
            <v>FURNACE NO 2 MCC</v>
          </cell>
          <cell r="D161" t="str">
            <v>WPF2-LVSG-001</v>
          </cell>
          <cell r="G161" t="str">
            <v>Cooling Water Pump 2 Isolator</v>
          </cell>
          <cell r="I161" t="str">
            <v>AWPFPUC0006</v>
          </cell>
          <cell r="L161" t="str">
            <v>E06-AWPFPUC0006-P1</v>
          </cell>
          <cell r="R161">
            <v>1.6959040270480803</v>
          </cell>
          <cell r="S161">
            <v>1.5928398467629901</v>
          </cell>
          <cell r="T161">
            <v>185</v>
          </cell>
          <cell r="U161">
            <v>130</v>
          </cell>
          <cell r="V161">
            <v>70</v>
          </cell>
          <cell r="W161">
            <v>2</v>
          </cell>
          <cell r="X161">
            <v>4</v>
          </cell>
          <cell r="Y161">
            <v>70</v>
          </cell>
          <cell r="Z161">
            <v>1</v>
          </cell>
          <cell r="AA161" t="str">
            <v>E06</v>
          </cell>
          <cell r="AB161">
            <v>260</v>
          </cell>
        </row>
        <row r="162">
          <cell r="B162" t="str">
            <v>Pump Isolator</v>
          </cell>
          <cell r="D162" t="str">
            <v>AWPFPUC0006</v>
          </cell>
          <cell r="G162" t="str">
            <v>Cooling Water Pump 2</v>
          </cell>
          <cell r="I162" t="str">
            <v>AWPFPUC0006</v>
          </cell>
          <cell r="L162" t="str">
            <v>E06-AWPFPUC0006-P2</v>
          </cell>
          <cell r="R162">
            <v>0</v>
          </cell>
          <cell r="S162">
            <v>0</v>
          </cell>
          <cell r="T162">
            <v>0</v>
          </cell>
          <cell r="U162">
            <v>5</v>
          </cell>
          <cell r="V162">
            <v>70</v>
          </cell>
          <cell r="W162">
            <v>2</v>
          </cell>
          <cell r="X162">
            <v>4</v>
          </cell>
          <cell r="Y162">
            <v>70</v>
          </cell>
          <cell r="Z162">
            <v>1</v>
          </cell>
          <cell r="AA162" t="str">
            <v>E06</v>
          </cell>
          <cell r="AB162">
            <v>10</v>
          </cell>
        </row>
        <row r="163">
          <cell r="B163" t="str">
            <v>FURNACE NO 2 MCC</v>
          </cell>
          <cell r="D163" t="str">
            <v>WPF2-LVSG-001</v>
          </cell>
          <cell r="H163" t="str">
            <v xml:space="preserve">Stop/start station </v>
          </cell>
          <cell r="I163" t="str">
            <v>AWPFPUC0006</v>
          </cell>
          <cell r="L163" t="str">
            <v>E06-AWPFPUC0006-C</v>
          </cell>
          <cell r="U163">
            <v>130</v>
          </cell>
          <cell r="V163">
            <v>2.5</v>
          </cell>
          <cell r="W163">
            <v>1</v>
          </cell>
          <cell r="X163">
            <v>4</v>
          </cell>
          <cell r="Y163">
            <v>0</v>
          </cell>
          <cell r="Z163">
            <v>0</v>
          </cell>
          <cell r="AA163" t="str">
            <v>E06</v>
          </cell>
          <cell r="AB163">
            <v>130</v>
          </cell>
        </row>
        <row r="164">
          <cell r="B164" t="str">
            <v>FURNACE NO 2 MCC</v>
          </cell>
          <cell r="D164" t="str">
            <v>WPF2-LVSG-001</v>
          </cell>
          <cell r="G164" t="str">
            <v>Welding Sockets</v>
          </cell>
          <cell r="I164" t="str">
            <v>WS0001</v>
          </cell>
          <cell r="L164" t="str">
            <v>B05-WS0001-P</v>
          </cell>
          <cell r="R164">
            <v>2.6628281350781813</v>
          </cell>
          <cell r="S164">
            <v>2.559763954793091</v>
          </cell>
          <cell r="T164">
            <v>50</v>
          </cell>
          <cell r="U164">
            <v>120</v>
          </cell>
          <cell r="V164">
            <v>10</v>
          </cell>
          <cell r="W164">
            <v>1</v>
          </cell>
          <cell r="X164">
            <v>4</v>
          </cell>
          <cell r="Y164">
            <v>0</v>
          </cell>
          <cell r="Z164">
            <v>0</v>
          </cell>
          <cell r="AA164" t="str">
            <v>B05</v>
          </cell>
          <cell r="AB164">
            <v>120</v>
          </cell>
        </row>
        <row r="165">
          <cell r="B165" t="str">
            <v>FURNACE NO 2 MCC</v>
          </cell>
          <cell r="D165" t="str">
            <v>WPF2-LVSG-001</v>
          </cell>
          <cell r="G165" t="str">
            <v>UPS</v>
          </cell>
          <cell r="I165" t="str">
            <v>UPS0001</v>
          </cell>
          <cell r="L165" t="str">
            <v>T01-UPS0001-P</v>
          </cell>
          <cell r="R165">
            <v>4.1447967404847077</v>
          </cell>
          <cell r="S165">
            <v>4.041732560199617</v>
          </cell>
          <cell r="T165">
            <v>20</v>
          </cell>
          <cell r="U165">
            <v>120</v>
          </cell>
          <cell r="V165">
            <v>2.5</v>
          </cell>
          <cell r="W165">
            <v>1</v>
          </cell>
          <cell r="X165">
            <v>4</v>
          </cell>
          <cell r="Y165">
            <v>0</v>
          </cell>
          <cell r="Z165">
            <v>0</v>
          </cell>
          <cell r="AA165" t="str">
            <v>T01</v>
          </cell>
          <cell r="AB165">
            <v>120</v>
          </cell>
        </row>
        <row r="166">
          <cell r="B166" t="str">
            <v>FURNACE NO 2 MCC</v>
          </cell>
          <cell r="D166" t="str">
            <v>WPF2-LVSG-001</v>
          </cell>
          <cell r="G166" t="str">
            <v>Water Treatment</v>
          </cell>
          <cell r="I166" t="str">
            <v>EFF0001</v>
          </cell>
          <cell r="L166" t="str">
            <v>C01-EFF0001-P</v>
          </cell>
          <cell r="R166">
            <v>1.1134973203349945</v>
          </cell>
          <cell r="S166">
            <v>1.0104331400499043</v>
          </cell>
          <cell r="T166">
            <v>5</v>
          </cell>
          <cell r="U166">
            <v>120</v>
          </cell>
          <cell r="V166">
            <v>2.5</v>
          </cell>
          <cell r="W166">
            <v>1</v>
          </cell>
          <cell r="X166">
            <v>4</v>
          </cell>
          <cell r="Y166">
            <v>0</v>
          </cell>
          <cell r="Z166">
            <v>0</v>
          </cell>
          <cell r="AA166" t="str">
            <v>C01</v>
          </cell>
          <cell r="AB166">
            <v>120</v>
          </cell>
        </row>
        <row r="171">
          <cell r="G171" t="str">
            <v>Average Length</v>
          </cell>
          <cell r="U171">
            <v>140</v>
          </cell>
          <cell r="Y171">
            <v>0</v>
          </cell>
          <cell r="Z171">
            <v>0</v>
          </cell>
        </row>
        <row r="173">
          <cell r="G173" t="str">
            <v>Instrumentation power cables</v>
          </cell>
          <cell r="J173">
            <v>2</v>
          </cell>
          <cell r="K173">
            <v>0</v>
          </cell>
          <cell r="L173" t="str">
            <v>0-20-C</v>
          </cell>
          <cell r="U173">
            <v>80</v>
          </cell>
          <cell r="V173">
            <v>2.5</v>
          </cell>
          <cell r="W173">
            <v>18</v>
          </cell>
          <cell r="X173">
            <v>3</v>
          </cell>
          <cell r="AA173">
            <v>0</v>
          </cell>
          <cell r="AB173">
            <v>1440</v>
          </cell>
        </row>
        <row r="174">
          <cell r="G174" t="str">
            <v>SPARE</v>
          </cell>
          <cell r="J174">
            <v>2</v>
          </cell>
          <cell r="K174">
            <v>0</v>
          </cell>
          <cell r="L174" t="str">
            <v>0-20-C</v>
          </cell>
          <cell r="U174">
            <v>42</v>
          </cell>
          <cell r="V174">
            <v>2.5</v>
          </cell>
          <cell r="W174">
            <v>4</v>
          </cell>
          <cell r="X174">
            <v>3</v>
          </cell>
          <cell r="AA174">
            <v>0</v>
          </cell>
          <cell r="AB174">
            <v>168</v>
          </cell>
        </row>
        <row r="175">
          <cell r="G175" t="str">
            <v>Spare</v>
          </cell>
          <cell r="U175">
            <v>20</v>
          </cell>
          <cell r="V175">
            <v>2.5</v>
          </cell>
          <cell r="W175">
            <v>15</v>
          </cell>
          <cell r="X175">
            <v>4</v>
          </cell>
          <cell r="AB175">
            <v>300</v>
          </cell>
        </row>
        <row r="176">
          <cell r="B176" t="str">
            <v>Allowances</v>
          </cell>
          <cell r="E176" t="str">
            <v>-</v>
          </cell>
          <cell r="U176">
            <v>17.5</v>
          </cell>
          <cell r="V176">
            <v>2.5</v>
          </cell>
          <cell r="W176">
            <v>2</v>
          </cell>
          <cell r="X176">
            <v>7</v>
          </cell>
          <cell r="AA176">
            <v>0</v>
          </cell>
          <cell r="AB176">
            <v>35</v>
          </cell>
        </row>
        <row r="177">
          <cell r="B177" t="str">
            <v>spare</v>
          </cell>
          <cell r="E177" t="str">
            <v>-</v>
          </cell>
          <cell r="U177">
            <v>60</v>
          </cell>
          <cell r="V177">
            <v>4</v>
          </cell>
          <cell r="W177">
            <v>3</v>
          </cell>
          <cell r="X177">
            <v>4</v>
          </cell>
          <cell r="AA177">
            <v>0</v>
          </cell>
          <cell r="AB177">
            <v>180</v>
          </cell>
        </row>
        <row r="178">
          <cell r="B178" t="str">
            <v>Spare</v>
          </cell>
          <cell r="E178" t="str">
            <v>-</v>
          </cell>
          <cell r="U178">
            <v>55</v>
          </cell>
          <cell r="V178">
            <v>6</v>
          </cell>
          <cell r="W178">
            <v>3</v>
          </cell>
          <cell r="X178">
            <v>4</v>
          </cell>
          <cell r="AA178">
            <v>0</v>
          </cell>
          <cell r="AB178">
            <v>165</v>
          </cell>
        </row>
        <row r="179">
          <cell r="B179" t="str">
            <v>Spare</v>
          </cell>
          <cell r="E179" t="str">
            <v>-</v>
          </cell>
          <cell r="U179">
            <v>20</v>
          </cell>
          <cell r="V179">
            <v>10</v>
          </cell>
          <cell r="W179">
            <v>2</v>
          </cell>
          <cell r="X179">
            <v>4</v>
          </cell>
          <cell r="AA179">
            <v>0</v>
          </cell>
          <cell r="AB179">
            <v>40</v>
          </cell>
        </row>
        <row r="180">
          <cell r="B180" t="str">
            <v>Spare</v>
          </cell>
          <cell r="U180">
            <v>20</v>
          </cell>
          <cell r="V180">
            <v>16</v>
          </cell>
          <cell r="W180">
            <v>3</v>
          </cell>
          <cell r="X180">
            <v>4</v>
          </cell>
          <cell r="AB180">
            <v>60</v>
          </cell>
        </row>
        <row r="181">
          <cell r="B181" t="str">
            <v>Spare</v>
          </cell>
          <cell r="U181">
            <v>25</v>
          </cell>
          <cell r="V181">
            <v>25</v>
          </cell>
          <cell r="W181">
            <v>1</v>
          </cell>
          <cell r="X181">
            <v>4</v>
          </cell>
          <cell r="AB181">
            <v>25</v>
          </cell>
        </row>
        <row r="184">
          <cell r="E184" t="str">
            <v>-</v>
          </cell>
          <cell r="U184">
            <v>20</v>
          </cell>
          <cell r="V184">
            <v>70</v>
          </cell>
          <cell r="W184">
            <v>3</v>
          </cell>
          <cell r="X184">
            <v>4</v>
          </cell>
          <cell r="AA184">
            <v>0</v>
          </cell>
          <cell r="AB184">
            <v>60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Progress Curve"/>
      <sheetName val="Net Cash Table"/>
      <sheetName val="Cash Out Table"/>
      <sheetName val="E_PS5"/>
      <sheetName val="E_PS51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SUMREP"/>
      <sheetName val=" Unit 1 Summary"/>
      <sheetName val="300-720 HCS 00"/>
      <sheetName val="FRI"/>
      <sheetName val="Delivery"/>
      <sheetName val="Qm"/>
      <sheetName val="Total Cost"/>
      <sheetName val="IM Project n"/>
      <sheetName val="Turbine Tender 3 Unit base (2)"/>
      <sheetName val="CPA Formulae"/>
      <sheetName val="Input Sheet"/>
      <sheetName val="EXTERNAL SERVICES-DISCIPLINE "/>
      <sheetName val="GVL"/>
      <sheetName val="_Unit 1 Summary"/>
      <sheetName val="Budget Utilisation"/>
      <sheetName val="Statistics"/>
      <sheetName val="IS"/>
      <sheetName val="Sheet1"/>
      <sheetName val="Consol IS"/>
      <sheetName val="PROCUREMENT DATA"/>
      <sheetName val="CoC"/>
      <sheetName val="ROE"/>
      <sheetName val="E_PS52"/>
      <sheetName val="CP1_Civil"/>
      <sheetName val="CP2_Elec"/>
      <sheetName val="CP3_C&amp;I"/>
      <sheetName val="CP4_Coal_&amp;_Ash"/>
      <sheetName val="CP5_LPS"/>
      <sheetName val="CP6_Housing"/>
      <sheetName val="Package_Totals"/>
      <sheetName val="Index_Analysis"/>
      <sheetName val="Package_Phasing"/>
      <sheetName val="AT_COMPLETION"/>
      <sheetName val="Progress_Tables"/>
      <sheetName val="Progress_Curve"/>
      <sheetName val="Total_Cost"/>
      <sheetName val="IM_Project_n"/>
      <sheetName val="Turbine_Tender_3_Unit_base_(2)"/>
      <sheetName val="CPA_Formulae"/>
      <sheetName val="_Unit_1_Summary"/>
      <sheetName val="Net_Cash_Table"/>
      <sheetName val="Cash_Out_Table"/>
      <sheetName val="Input_Sheet"/>
      <sheetName val="EXTERNAL_SERVICES-DISCIPLINE_"/>
      <sheetName val="_Unit_1_Summary1"/>
      <sheetName val="Budget_Utilisation"/>
      <sheetName val="Consol_IS"/>
      <sheetName val="PROCUREMENT_DATA"/>
      <sheetName val="300-720_HCS_00"/>
      <sheetName val="Cover"/>
      <sheetName val="E_PS53"/>
      <sheetName val="Progress_Tables1"/>
      <sheetName val="Progress_Curve1"/>
      <sheetName val="Net_Cash_Table1"/>
      <sheetName val="Cash_Out_Table1"/>
      <sheetName val="AT_COMPLETION1"/>
      <sheetName val="CP1_Civil1"/>
      <sheetName val="CP2_Elec1"/>
      <sheetName val="CP3_C&amp;I1"/>
      <sheetName val="CP4_Coal_&amp;_Ash1"/>
      <sheetName val="CP5_LPS1"/>
      <sheetName val="CP6_Housing1"/>
      <sheetName val="Package_Totals1"/>
      <sheetName val="Index_Analysis1"/>
      <sheetName val="Package_Phasing1"/>
      <sheetName val="_Unit_1_Summary2"/>
      <sheetName val="Total_Cost1"/>
      <sheetName val="IM_Project_n1"/>
      <sheetName val="Turbine_Tender_3_Unit_base_(2)1"/>
      <sheetName val="CPA_Formulae1"/>
      <sheetName val="Input_Sheet1"/>
      <sheetName val="EXTERNAL_SERVICES-DISCIPLINE_1"/>
      <sheetName val="_Unit_1_Summary3"/>
      <sheetName val="Budget_Utilisation1"/>
      <sheetName val="Consol_IS1"/>
      <sheetName val="PROCUREMENT_DATA1"/>
      <sheetName val="300-720_HCS_001"/>
      <sheetName val="E_PS54"/>
      <sheetName val="Progress_Tables2"/>
      <sheetName val="Progress_Curve2"/>
      <sheetName val="Net_Cash_Table2"/>
      <sheetName val="Cash_Out_Table2"/>
      <sheetName val="AT_COMPLETION2"/>
      <sheetName val="CP1_Civil2"/>
      <sheetName val="CP2_Elec2"/>
      <sheetName val="CP3_C&amp;I2"/>
      <sheetName val="CP4_Coal_&amp;_Ash2"/>
      <sheetName val="CP5_LPS2"/>
      <sheetName val="CP6_Housing2"/>
      <sheetName val="Package_Totals2"/>
      <sheetName val="Index_Analysis2"/>
      <sheetName val="Package_Phasing2"/>
      <sheetName val="_Unit_1_Summary4"/>
      <sheetName val="Total_Cost2"/>
      <sheetName val="IM_Project_n2"/>
      <sheetName val="Turbine_Tender_3_Unit_base_(2)2"/>
      <sheetName val="CPA_Formulae2"/>
      <sheetName val="Input_Sheet2"/>
      <sheetName val="EXTERNAL_SERVICES-DISCIPLINE_2"/>
      <sheetName val="_Unit_1_Summary5"/>
      <sheetName val="Budget_Utilisation2"/>
      <sheetName val="Consol_IS2"/>
      <sheetName val="PROCUREMENT_DATA2"/>
      <sheetName val="300-720_HCS_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3">
          <cell r="F13" t="str">
            <v>.</v>
          </cell>
        </row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 refreshError="1"/>
      <sheetData sheetId="23" refreshError="1"/>
      <sheetData sheetId="24" refreshError="1"/>
      <sheetData sheetId="25" refreshError="1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 refreshError="1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 refreshError="1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 refreshError="1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 refreshError="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 refreshError="1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 refreshError="1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 refreshError="1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13">
          <cell r="F13" t="str">
            <v>.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ert 001"/>
      <sheetName val="summary"/>
      <sheetName val="SCHEDULE 1"/>
      <sheetName val="SCHEDULE 2"/>
      <sheetName val="SCHEDULE 3"/>
      <sheetName val="SCHEDULE 4"/>
      <sheetName val="6283-Z109  PROGRESS 1"/>
      <sheetName val="#REF"/>
      <sheetName val="Add Inst for Analysis"/>
      <sheetName val=" Cert 002"/>
      <sheetName val="Lists"/>
      <sheetName val="List"/>
      <sheetName val="_Cert_001"/>
      <sheetName val="SCHEDULE_1"/>
      <sheetName val="SCHEDULE_2"/>
      <sheetName val="SCHEDULE_3"/>
      <sheetName val="SCHEDULE_4"/>
      <sheetName val="6283-Z109__PROGRESS_1"/>
      <sheetName val="Add_Inst_for_Analysis"/>
      <sheetName val="_Cert_00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009E-5A38-4444-855D-51F9B2FDB7CC}">
  <sheetPr>
    <pageSetUpPr fitToPage="1"/>
  </sheetPr>
  <dimension ref="A1:Y414"/>
  <sheetViews>
    <sheetView tabSelected="1" view="pageBreakPreview" zoomScaleNormal="80" zoomScaleSheetLayoutView="100" workbookViewId="0">
      <selection activeCell="F7" sqref="F7"/>
    </sheetView>
  </sheetViews>
  <sheetFormatPr defaultRowHeight="12" customHeight="1"/>
  <cols>
    <col min="1" max="1" width="2.54296875" style="2" customWidth="1"/>
    <col min="2" max="2" width="8.54296875" style="2" customWidth="1"/>
    <col min="3" max="3" width="79.81640625" style="2" customWidth="1"/>
    <col min="4" max="4" width="12.54296875" style="1" customWidth="1"/>
    <col min="5" max="5" width="12.54296875" style="19" customWidth="1"/>
    <col min="6" max="6" width="15.6328125" style="158" customWidth="1"/>
    <col min="7" max="7" width="15.54296875" style="159" customWidth="1"/>
    <col min="8" max="8" width="2.54296875" style="2" customWidth="1"/>
    <col min="9" max="9" width="12.81640625" style="1" customWidth="1"/>
    <col min="10" max="10" width="11.1796875" style="1" bestFit="1" customWidth="1"/>
    <col min="11" max="11" width="12" style="2" bestFit="1" customWidth="1"/>
    <col min="12" max="253" width="8.7265625" style="2"/>
    <col min="254" max="254" width="2.81640625" style="2" customWidth="1"/>
    <col min="255" max="255" width="8" style="2" customWidth="1"/>
    <col min="256" max="256" width="18.81640625" style="2" customWidth="1"/>
    <col min="257" max="257" width="81.453125" style="2" customWidth="1"/>
    <col min="258" max="258" width="10.54296875" style="2" customWidth="1"/>
    <col min="259" max="259" width="8.54296875" style="2" customWidth="1"/>
    <col min="260" max="261" width="10.54296875" style="2" customWidth="1"/>
    <col min="262" max="262" width="14.81640625" style="2" customWidth="1"/>
    <col min="263" max="263" width="17.54296875" style="2" customWidth="1"/>
    <col min="264" max="264" width="2.81640625" style="2" customWidth="1"/>
    <col min="265" max="265" width="12" style="2" bestFit="1" customWidth="1"/>
    <col min="266" max="266" width="11.1796875" style="2" bestFit="1" customWidth="1"/>
    <col min="267" max="509" width="8.7265625" style="2"/>
    <col min="510" max="510" width="2.81640625" style="2" customWidth="1"/>
    <col min="511" max="511" width="8" style="2" customWidth="1"/>
    <col min="512" max="512" width="18.81640625" style="2" customWidth="1"/>
    <col min="513" max="513" width="81.453125" style="2" customWidth="1"/>
    <col min="514" max="514" width="10.54296875" style="2" customWidth="1"/>
    <col min="515" max="515" width="8.54296875" style="2" customWidth="1"/>
    <col min="516" max="517" width="10.54296875" style="2" customWidth="1"/>
    <col min="518" max="518" width="14.81640625" style="2" customWidth="1"/>
    <col min="519" max="519" width="17.54296875" style="2" customWidth="1"/>
    <col min="520" max="520" width="2.81640625" style="2" customWidth="1"/>
    <col min="521" max="521" width="12" style="2" bestFit="1" customWidth="1"/>
    <col min="522" max="522" width="11.1796875" style="2" bestFit="1" customWidth="1"/>
    <col min="523" max="765" width="8.7265625" style="2"/>
    <col min="766" max="766" width="2.81640625" style="2" customWidth="1"/>
    <col min="767" max="767" width="8" style="2" customWidth="1"/>
    <col min="768" max="768" width="18.81640625" style="2" customWidth="1"/>
    <col min="769" max="769" width="81.453125" style="2" customWidth="1"/>
    <col min="770" max="770" width="10.54296875" style="2" customWidth="1"/>
    <col min="771" max="771" width="8.54296875" style="2" customWidth="1"/>
    <col min="772" max="773" width="10.54296875" style="2" customWidth="1"/>
    <col min="774" max="774" width="14.81640625" style="2" customWidth="1"/>
    <col min="775" max="775" width="17.54296875" style="2" customWidth="1"/>
    <col min="776" max="776" width="2.81640625" style="2" customWidth="1"/>
    <col min="777" max="777" width="12" style="2" bestFit="1" customWidth="1"/>
    <col min="778" max="778" width="11.1796875" style="2" bestFit="1" customWidth="1"/>
    <col min="779" max="1021" width="8.7265625" style="2"/>
    <col min="1022" max="1022" width="2.81640625" style="2" customWidth="1"/>
    <col min="1023" max="1023" width="8" style="2" customWidth="1"/>
    <col min="1024" max="1024" width="18.81640625" style="2" customWidth="1"/>
    <col min="1025" max="1025" width="81.453125" style="2" customWidth="1"/>
    <col min="1026" max="1026" width="10.54296875" style="2" customWidth="1"/>
    <col min="1027" max="1027" width="8.54296875" style="2" customWidth="1"/>
    <col min="1028" max="1029" width="10.54296875" style="2" customWidth="1"/>
    <col min="1030" max="1030" width="14.81640625" style="2" customWidth="1"/>
    <col min="1031" max="1031" width="17.54296875" style="2" customWidth="1"/>
    <col min="1032" max="1032" width="2.81640625" style="2" customWidth="1"/>
    <col min="1033" max="1033" width="12" style="2" bestFit="1" customWidth="1"/>
    <col min="1034" max="1034" width="11.1796875" style="2" bestFit="1" customWidth="1"/>
    <col min="1035" max="1277" width="8.7265625" style="2"/>
    <col min="1278" max="1278" width="2.81640625" style="2" customWidth="1"/>
    <col min="1279" max="1279" width="8" style="2" customWidth="1"/>
    <col min="1280" max="1280" width="18.81640625" style="2" customWidth="1"/>
    <col min="1281" max="1281" width="81.453125" style="2" customWidth="1"/>
    <col min="1282" max="1282" width="10.54296875" style="2" customWidth="1"/>
    <col min="1283" max="1283" width="8.54296875" style="2" customWidth="1"/>
    <col min="1284" max="1285" width="10.54296875" style="2" customWidth="1"/>
    <col min="1286" max="1286" width="14.81640625" style="2" customWidth="1"/>
    <col min="1287" max="1287" width="17.54296875" style="2" customWidth="1"/>
    <col min="1288" max="1288" width="2.81640625" style="2" customWidth="1"/>
    <col min="1289" max="1289" width="12" style="2" bestFit="1" customWidth="1"/>
    <col min="1290" max="1290" width="11.1796875" style="2" bestFit="1" customWidth="1"/>
    <col min="1291" max="1533" width="8.7265625" style="2"/>
    <col min="1534" max="1534" width="2.81640625" style="2" customWidth="1"/>
    <col min="1535" max="1535" width="8" style="2" customWidth="1"/>
    <col min="1536" max="1536" width="18.81640625" style="2" customWidth="1"/>
    <col min="1537" max="1537" width="81.453125" style="2" customWidth="1"/>
    <col min="1538" max="1538" width="10.54296875" style="2" customWidth="1"/>
    <col min="1539" max="1539" width="8.54296875" style="2" customWidth="1"/>
    <col min="1540" max="1541" width="10.54296875" style="2" customWidth="1"/>
    <col min="1542" max="1542" width="14.81640625" style="2" customWidth="1"/>
    <col min="1543" max="1543" width="17.54296875" style="2" customWidth="1"/>
    <col min="1544" max="1544" width="2.81640625" style="2" customWidth="1"/>
    <col min="1545" max="1545" width="12" style="2" bestFit="1" customWidth="1"/>
    <col min="1546" max="1546" width="11.1796875" style="2" bestFit="1" customWidth="1"/>
    <col min="1547" max="1789" width="8.7265625" style="2"/>
    <col min="1790" max="1790" width="2.81640625" style="2" customWidth="1"/>
    <col min="1791" max="1791" width="8" style="2" customWidth="1"/>
    <col min="1792" max="1792" width="18.81640625" style="2" customWidth="1"/>
    <col min="1793" max="1793" width="81.453125" style="2" customWidth="1"/>
    <col min="1794" max="1794" width="10.54296875" style="2" customWidth="1"/>
    <col min="1795" max="1795" width="8.54296875" style="2" customWidth="1"/>
    <col min="1796" max="1797" width="10.54296875" style="2" customWidth="1"/>
    <col min="1798" max="1798" width="14.81640625" style="2" customWidth="1"/>
    <col min="1799" max="1799" width="17.54296875" style="2" customWidth="1"/>
    <col min="1800" max="1800" width="2.81640625" style="2" customWidth="1"/>
    <col min="1801" max="1801" width="12" style="2" bestFit="1" customWidth="1"/>
    <col min="1802" max="1802" width="11.1796875" style="2" bestFit="1" customWidth="1"/>
    <col min="1803" max="2045" width="8.7265625" style="2"/>
    <col min="2046" max="2046" width="2.81640625" style="2" customWidth="1"/>
    <col min="2047" max="2047" width="8" style="2" customWidth="1"/>
    <col min="2048" max="2048" width="18.81640625" style="2" customWidth="1"/>
    <col min="2049" max="2049" width="81.453125" style="2" customWidth="1"/>
    <col min="2050" max="2050" width="10.54296875" style="2" customWidth="1"/>
    <col min="2051" max="2051" width="8.54296875" style="2" customWidth="1"/>
    <col min="2052" max="2053" width="10.54296875" style="2" customWidth="1"/>
    <col min="2054" max="2054" width="14.81640625" style="2" customWidth="1"/>
    <col min="2055" max="2055" width="17.54296875" style="2" customWidth="1"/>
    <col min="2056" max="2056" width="2.81640625" style="2" customWidth="1"/>
    <col min="2057" max="2057" width="12" style="2" bestFit="1" customWidth="1"/>
    <col min="2058" max="2058" width="11.1796875" style="2" bestFit="1" customWidth="1"/>
    <col min="2059" max="2301" width="8.7265625" style="2"/>
    <col min="2302" max="2302" width="2.81640625" style="2" customWidth="1"/>
    <col min="2303" max="2303" width="8" style="2" customWidth="1"/>
    <col min="2304" max="2304" width="18.81640625" style="2" customWidth="1"/>
    <col min="2305" max="2305" width="81.453125" style="2" customWidth="1"/>
    <col min="2306" max="2306" width="10.54296875" style="2" customWidth="1"/>
    <col min="2307" max="2307" width="8.54296875" style="2" customWidth="1"/>
    <col min="2308" max="2309" width="10.54296875" style="2" customWidth="1"/>
    <col min="2310" max="2310" width="14.81640625" style="2" customWidth="1"/>
    <col min="2311" max="2311" width="17.54296875" style="2" customWidth="1"/>
    <col min="2312" max="2312" width="2.81640625" style="2" customWidth="1"/>
    <col min="2313" max="2313" width="12" style="2" bestFit="1" customWidth="1"/>
    <col min="2314" max="2314" width="11.1796875" style="2" bestFit="1" customWidth="1"/>
    <col min="2315" max="2557" width="8.7265625" style="2"/>
    <col min="2558" max="2558" width="2.81640625" style="2" customWidth="1"/>
    <col min="2559" max="2559" width="8" style="2" customWidth="1"/>
    <col min="2560" max="2560" width="18.81640625" style="2" customWidth="1"/>
    <col min="2561" max="2561" width="81.453125" style="2" customWidth="1"/>
    <col min="2562" max="2562" width="10.54296875" style="2" customWidth="1"/>
    <col min="2563" max="2563" width="8.54296875" style="2" customWidth="1"/>
    <col min="2564" max="2565" width="10.54296875" style="2" customWidth="1"/>
    <col min="2566" max="2566" width="14.81640625" style="2" customWidth="1"/>
    <col min="2567" max="2567" width="17.54296875" style="2" customWidth="1"/>
    <col min="2568" max="2568" width="2.81640625" style="2" customWidth="1"/>
    <col min="2569" max="2569" width="12" style="2" bestFit="1" customWidth="1"/>
    <col min="2570" max="2570" width="11.1796875" style="2" bestFit="1" customWidth="1"/>
    <col min="2571" max="2813" width="8.7265625" style="2"/>
    <col min="2814" max="2814" width="2.81640625" style="2" customWidth="1"/>
    <col min="2815" max="2815" width="8" style="2" customWidth="1"/>
    <col min="2816" max="2816" width="18.81640625" style="2" customWidth="1"/>
    <col min="2817" max="2817" width="81.453125" style="2" customWidth="1"/>
    <col min="2818" max="2818" width="10.54296875" style="2" customWidth="1"/>
    <col min="2819" max="2819" width="8.54296875" style="2" customWidth="1"/>
    <col min="2820" max="2821" width="10.54296875" style="2" customWidth="1"/>
    <col min="2822" max="2822" width="14.81640625" style="2" customWidth="1"/>
    <col min="2823" max="2823" width="17.54296875" style="2" customWidth="1"/>
    <col min="2824" max="2824" width="2.81640625" style="2" customWidth="1"/>
    <col min="2825" max="2825" width="12" style="2" bestFit="1" customWidth="1"/>
    <col min="2826" max="2826" width="11.1796875" style="2" bestFit="1" customWidth="1"/>
    <col min="2827" max="3069" width="8.7265625" style="2"/>
    <col min="3070" max="3070" width="2.81640625" style="2" customWidth="1"/>
    <col min="3071" max="3071" width="8" style="2" customWidth="1"/>
    <col min="3072" max="3072" width="18.81640625" style="2" customWidth="1"/>
    <col min="3073" max="3073" width="81.453125" style="2" customWidth="1"/>
    <col min="3074" max="3074" width="10.54296875" style="2" customWidth="1"/>
    <col min="3075" max="3075" width="8.54296875" style="2" customWidth="1"/>
    <col min="3076" max="3077" width="10.54296875" style="2" customWidth="1"/>
    <col min="3078" max="3078" width="14.81640625" style="2" customWidth="1"/>
    <col min="3079" max="3079" width="17.54296875" style="2" customWidth="1"/>
    <col min="3080" max="3080" width="2.81640625" style="2" customWidth="1"/>
    <col min="3081" max="3081" width="12" style="2" bestFit="1" customWidth="1"/>
    <col min="3082" max="3082" width="11.1796875" style="2" bestFit="1" customWidth="1"/>
    <col min="3083" max="3325" width="8.7265625" style="2"/>
    <col min="3326" max="3326" width="2.81640625" style="2" customWidth="1"/>
    <col min="3327" max="3327" width="8" style="2" customWidth="1"/>
    <col min="3328" max="3328" width="18.81640625" style="2" customWidth="1"/>
    <col min="3329" max="3329" width="81.453125" style="2" customWidth="1"/>
    <col min="3330" max="3330" width="10.54296875" style="2" customWidth="1"/>
    <col min="3331" max="3331" width="8.54296875" style="2" customWidth="1"/>
    <col min="3332" max="3333" width="10.54296875" style="2" customWidth="1"/>
    <col min="3334" max="3334" width="14.81640625" style="2" customWidth="1"/>
    <col min="3335" max="3335" width="17.54296875" style="2" customWidth="1"/>
    <col min="3336" max="3336" width="2.81640625" style="2" customWidth="1"/>
    <col min="3337" max="3337" width="12" style="2" bestFit="1" customWidth="1"/>
    <col min="3338" max="3338" width="11.1796875" style="2" bestFit="1" customWidth="1"/>
    <col min="3339" max="3581" width="8.7265625" style="2"/>
    <col min="3582" max="3582" width="2.81640625" style="2" customWidth="1"/>
    <col min="3583" max="3583" width="8" style="2" customWidth="1"/>
    <col min="3584" max="3584" width="18.81640625" style="2" customWidth="1"/>
    <col min="3585" max="3585" width="81.453125" style="2" customWidth="1"/>
    <col min="3586" max="3586" width="10.54296875" style="2" customWidth="1"/>
    <col min="3587" max="3587" width="8.54296875" style="2" customWidth="1"/>
    <col min="3588" max="3589" width="10.54296875" style="2" customWidth="1"/>
    <col min="3590" max="3590" width="14.81640625" style="2" customWidth="1"/>
    <col min="3591" max="3591" width="17.54296875" style="2" customWidth="1"/>
    <col min="3592" max="3592" width="2.81640625" style="2" customWidth="1"/>
    <col min="3593" max="3593" width="12" style="2" bestFit="1" customWidth="1"/>
    <col min="3594" max="3594" width="11.1796875" style="2" bestFit="1" customWidth="1"/>
    <col min="3595" max="3837" width="8.7265625" style="2"/>
    <col min="3838" max="3838" width="2.81640625" style="2" customWidth="1"/>
    <col min="3839" max="3839" width="8" style="2" customWidth="1"/>
    <col min="3840" max="3840" width="18.81640625" style="2" customWidth="1"/>
    <col min="3841" max="3841" width="81.453125" style="2" customWidth="1"/>
    <col min="3842" max="3842" width="10.54296875" style="2" customWidth="1"/>
    <col min="3843" max="3843" width="8.54296875" style="2" customWidth="1"/>
    <col min="3844" max="3845" width="10.54296875" style="2" customWidth="1"/>
    <col min="3846" max="3846" width="14.81640625" style="2" customWidth="1"/>
    <col min="3847" max="3847" width="17.54296875" style="2" customWidth="1"/>
    <col min="3848" max="3848" width="2.81640625" style="2" customWidth="1"/>
    <col min="3849" max="3849" width="12" style="2" bestFit="1" customWidth="1"/>
    <col min="3850" max="3850" width="11.1796875" style="2" bestFit="1" customWidth="1"/>
    <col min="3851" max="4093" width="8.7265625" style="2"/>
    <col min="4094" max="4094" width="2.81640625" style="2" customWidth="1"/>
    <col min="4095" max="4095" width="8" style="2" customWidth="1"/>
    <col min="4096" max="4096" width="18.81640625" style="2" customWidth="1"/>
    <col min="4097" max="4097" width="81.453125" style="2" customWidth="1"/>
    <col min="4098" max="4098" width="10.54296875" style="2" customWidth="1"/>
    <col min="4099" max="4099" width="8.54296875" style="2" customWidth="1"/>
    <col min="4100" max="4101" width="10.54296875" style="2" customWidth="1"/>
    <col min="4102" max="4102" width="14.81640625" style="2" customWidth="1"/>
    <col min="4103" max="4103" width="17.54296875" style="2" customWidth="1"/>
    <col min="4104" max="4104" width="2.81640625" style="2" customWidth="1"/>
    <col min="4105" max="4105" width="12" style="2" bestFit="1" customWidth="1"/>
    <col min="4106" max="4106" width="11.1796875" style="2" bestFit="1" customWidth="1"/>
    <col min="4107" max="4349" width="8.7265625" style="2"/>
    <col min="4350" max="4350" width="2.81640625" style="2" customWidth="1"/>
    <col min="4351" max="4351" width="8" style="2" customWidth="1"/>
    <col min="4352" max="4352" width="18.81640625" style="2" customWidth="1"/>
    <col min="4353" max="4353" width="81.453125" style="2" customWidth="1"/>
    <col min="4354" max="4354" width="10.54296875" style="2" customWidth="1"/>
    <col min="4355" max="4355" width="8.54296875" style="2" customWidth="1"/>
    <col min="4356" max="4357" width="10.54296875" style="2" customWidth="1"/>
    <col min="4358" max="4358" width="14.81640625" style="2" customWidth="1"/>
    <col min="4359" max="4359" width="17.54296875" style="2" customWidth="1"/>
    <col min="4360" max="4360" width="2.81640625" style="2" customWidth="1"/>
    <col min="4361" max="4361" width="12" style="2" bestFit="1" customWidth="1"/>
    <col min="4362" max="4362" width="11.1796875" style="2" bestFit="1" customWidth="1"/>
    <col min="4363" max="4605" width="8.7265625" style="2"/>
    <col min="4606" max="4606" width="2.81640625" style="2" customWidth="1"/>
    <col min="4607" max="4607" width="8" style="2" customWidth="1"/>
    <col min="4608" max="4608" width="18.81640625" style="2" customWidth="1"/>
    <col min="4609" max="4609" width="81.453125" style="2" customWidth="1"/>
    <col min="4610" max="4610" width="10.54296875" style="2" customWidth="1"/>
    <col min="4611" max="4611" width="8.54296875" style="2" customWidth="1"/>
    <col min="4612" max="4613" width="10.54296875" style="2" customWidth="1"/>
    <col min="4614" max="4614" width="14.81640625" style="2" customWidth="1"/>
    <col min="4615" max="4615" width="17.54296875" style="2" customWidth="1"/>
    <col min="4616" max="4616" width="2.81640625" style="2" customWidth="1"/>
    <col min="4617" max="4617" width="12" style="2" bestFit="1" customWidth="1"/>
    <col min="4618" max="4618" width="11.1796875" style="2" bestFit="1" customWidth="1"/>
    <col min="4619" max="4861" width="8.7265625" style="2"/>
    <col min="4862" max="4862" width="2.81640625" style="2" customWidth="1"/>
    <col min="4863" max="4863" width="8" style="2" customWidth="1"/>
    <col min="4864" max="4864" width="18.81640625" style="2" customWidth="1"/>
    <col min="4865" max="4865" width="81.453125" style="2" customWidth="1"/>
    <col min="4866" max="4866" width="10.54296875" style="2" customWidth="1"/>
    <col min="4867" max="4867" width="8.54296875" style="2" customWidth="1"/>
    <col min="4868" max="4869" width="10.54296875" style="2" customWidth="1"/>
    <col min="4870" max="4870" width="14.81640625" style="2" customWidth="1"/>
    <col min="4871" max="4871" width="17.54296875" style="2" customWidth="1"/>
    <col min="4872" max="4872" width="2.81640625" style="2" customWidth="1"/>
    <col min="4873" max="4873" width="12" style="2" bestFit="1" customWidth="1"/>
    <col min="4874" max="4874" width="11.1796875" style="2" bestFit="1" customWidth="1"/>
    <col min="4875" max="5117" width="8.7265625" style="2"/>
    <col min="5118" max="5118" width="2.81640625" style="2" customWidth="1"/>
    <col min="5119" max="5119" width="8" style="2" customWidth="1"/>
    <col min="5120" max="5120" width="18.81640625" style="2" customWidth="1"/>
    <col min="5121" max="5121" width="81.453125" style="2" customWidth="1"/>
    <col min="5122" max="5122" width="10.54296875" style="2" customWidth="1"/>
    <col min="5123" max="5123" width="8.54296875" style="2" customWidth="1"/>
    <col min="5124" max="5125" width="10.54296875" style="2" customWidth="1"/>
    <col min="5126" max="5126" width="14.81640625" style="2" customWidth="1"/>
    <col min="5127" max="5127" width="17.54296875" style="2" customWidth="1"/>
    <col min="5128" max="5128" width="2.81640625" style="2" customWidth="1"/>
    <col min="5129" max="5129" width="12" style="2" bestFit="1" customWidth="1"/>
    <col min="5130" max="5130" width="11.1796875" style="2" bestFit="1" customWidth="1"/>
    <col min="5131" max="5373" width="8.7265625" style="2"/>
    <col min="5374" max="5374" width="2.81640625" style="2" customWidth="1"/>
    <col min="5375" max="5375" width="8" style="2" customWidth="1"/>
    <col min="5376" max="5376" width="18.81640625" style="2" customWidth="1"/>
    <col min="5377" max="5377" width="81.453125" style="2" customWidth="1"/>
    <col min="5378" max="5378" width="10.54296875" style="2" customWidth="1"/>
    <col min="5379" max="5379" width="8.54296875" style="2" customWidth="1"/>
    <col min="5380" max="5381" width="10.54296875" style="2" customWidth="1"/>
    <col min="5382" max="5382" width="14.81640625" style="2" customWidth="1"/>
    <col min="5383" max="5383" width="17.54296875" style="2" customWidth="1"/>
    <col min="5384" max="5384" width="2.81640625" style="2" customWidth="1"/>
    <col min="5385" max="5385" width="12" style="2" bestFit="1" customWidth="1"/>
    <col min="5386" max="5386" width="11.1796875" style="2" bestFit="1" customWidth="1"/>
    <col min="5387" max="5629" width="8.7265625" style="2"/>
    <col min="5630" max="5630" width="2.81640625" style="2" customWidth="1"/>
    <col min="5631" max="5631" width="8" style="2" customWidth="1"/>
    <col min="5632" max="5632" width="18.81640625" style="2" customWidth="1"/>
    <col min="5633" max="5633" width="81.453125" style="2" customWidth="1"/>
    <col min="5634" max="5634" width="10.54296875" style="2" customWidth="1"/>
    <col min="5635" max="5635" width="8.54296875" style="2" customWidth="1"/>
    <col min="5636" max="5637" width="10.54296875" style="2" customWidth="1"/>
    <col min="5638" max="5638" width="14.81640625" style="2" customWidth="1"/>
    <col min="5639" max="5639" width="17.54296875" style="2" customWidth="1"/>
    <col min="5640" max="5640" width="2.81640625" style="2" customWidth="1"/>
    <col min="5641" max="5641" width="12" style="2" bestFit="1" customWidth="1"/>
    <col min="5642" max="5642" width="11.1796875" style="2" bestFit="1" customWidth="1"/>
    <col min="5643" max="5885" width="8.7265625" style="2"/>
    <col min="5886" max="5886" width="2.81640625" style="2" customWidth="1"/>
    <col min="5887" max="5887" width="8" style="2" customWidth="1"/>
    <col min="5888" max="5888" width="18.81640625" style="2" customWidth="1"/>
    <col min="5889" max="5889" width="81.453125" style="2" customWidth="1"/>
    <col min="5890" max="5890" width="10.54296875" style="2" customWidth="1"/>
    <col min="5891" max="5891" width="8.54296875" style="2" customWidth="1"/>
    <col min="5892" max="5893" width="10.54296875" style="2" customWidth="1"/>
    <col min="5894" max="5894" width="14.81640625" style="2" customWidth="1"/>
    <col min="5895" max="5895" width="17.54296875" style="2" customWidth="1"/>
    <col min="5896" max="5896" width="2.81640625" style="2" customWidth="1"/>
    <col min="5897" max="5897" width="12" style="2" bestFit="1" customWidth="1"/>
    <col min="5898" max="5898" width="11.1796875" style="2" bestFit="1" customWidth="1"/>
    <col min="5899" max="6141" width="8.7265625" style="2"/>
    <col min="6142" max="6142" width="2.81640625" style="2" customWidth="1"/>
    <col min="6143" max="6143" width="8" style="2" customWidth="1"/>
    <col min="6144" max="6144" width="18.81640625" style="2" customWidth="1"/>
    <col min="6145" max="6145" width="81.453125" style="2" customWidth="1"/>
    <col min="6146" max="6146" width="10.54296875" style="2" customWidth="1"/>
    <col min="6147" max="6147" width="8.54296875" style="2" customWidth="1"/>
    <col min="6148" max="6149" width="10.54296875" style="2" customWidth="1"/>
    <col min="6150" max="6150" width="14.81640625" style="2" customWidth="1"/>
    <col min="6151" max="6151" width="17.54296875" style="2" customWidth="1"/>
    <col min="6152" max="6152" width="2.81640625" style="2" customWidth="1"/>
    <col min="6153" max="6153" width="12" style="2" bestFit="1" customWidth="1"/>
    <col min="6154" max="6154" width="11.1796875" style="2" bestFit="1" customWidth="1"/>
    <col min="6155" max="6397" width="8.7265625" style="2"/>
    <col min="6398" max="6398" width="2.81640625" style="2" customWidth="1"/>
    <col min="6399" max="6399" width="8" style="2" customWidth="1"/>
    <col min="6400" max="6400" width="18.81640625" style="2" customWidth="1"/>
    <col min="6401" max="6401" width="81.453125" style="2" customWidth="1"/>
    <col min="6402" max="6402" width="10.54296875" style="2" customWidth="1"/>
    <col min="6403" max="6403" width="8.54296875" style="2" customWidth="1"/>
    <col min="6404" max="6405" width="10.54296875" style="2" customWidth="1"/>
    <col min="6406" max="6406" width="14.81640625" style="2" customWidth="1"/>
    <col min="6407" max="6407" width="17.54296875" style="2" customWidth="1"/>
    <col min="6408" max="6408" width="2.81640625" style="2" customWidth="1"/>
    <col min="6409" max="6409" width="12" style="2" bestFit="1" customWidth="1"/>
    <col min="6410" max="6410" width="11.1796875" style="2" bestFit="1" customWidth="1"/>
    <col min="6411" max="6653" width="8.7265625" style="2"/>
    <col min="6654" max="6654" width="2.81640625" style="2" customWidth="1"/>
    <col min="6655" max="6655" width="8" style="2" customWidth="1"/>
    <col min="6656" max="6656" width="18.81640625" style="2" customWidth="1"/>
    <col min="6657" max="6657" width="81.453125" style="2" customWidth="1"/>
    <col min="6658" max="6658" width="10.54296875" style="2" customWidth="1"/>
    <col min="6659" max="6659" width="8.54296875" style="2" customWidth="1"/>
    <col min="6660" max="6661" width="10.54296875" style="2" customWidth="1"/>
    <col min="6662" max="6662" width="14.81640625" style="2" customWidth="1"/>
    <col min="6663" max="6663" width="17.54296875" style="2" customWidth="1"/>
    <col min="6664" max="6664" width="2.81640625" style="2" customWidth="1"/>
    <col min="6665" max="6665" width="12" style="2" bestFit="1" customWidth="1"/>
    <col min="6666" max="6666" width="11.1796875" style="2" bestFit="1" customWidth="1"/>
    <col min="6667" max="6909" width="8.7265625" style="2"/>
    <col min="6910" max="6910" width="2.81640625" style="2" customWidth="1"/>
    <col min="6911" max="6911" width="8" style="2" customWidth="1"/>
    <col min="6912" max="6912" width="18.81640625" style="2" customWidth="1"/>
    <col min="6913" max="6913" width="81.453125" style="2" customWidth="1"/>
    <col min="6914" max="6914" width="10.54296875" style="2" customWidth="1"/>
    <col min="6915" max="6915" width="8.54296875" style="2" customWidth="1"/>
    <col min="6916" max="6917" width="10.54296875" style="2" customWidth="1"/>
    <col min="6918" max="6918" width="14.81640625" style="2" customWidth="1"/>
    <col min="6919" max="6919" width="17.54296875" style="2" customWidth="1"/>
    <col min="6920" max="6920" width="2.81640625" style="2" customWidth="1"/>
    <col min="6921" max="6921" width="12" style="2" bestFit="1" customWidth="1"/>
    <col min="6922" max="6922" width="11.1796875" style="2" bestFit="1" customWidth="1"/>
    <col min="6923" max="7165" width="8.7265625" style="2"/>
    <col min="7166" max="7166" width="2.81640625" style="2" customWidth="1"/>
    <col min="7167" max="7167" width="8" style="2" customWidth="1"/>
    <col min="7168" max="7168" width="18.81640625" style="2" customWidth="1"/>
    <col min="7169" max="7169" width="81.453125" style="2" customWidth="1"/>
    <col min="7170" max="7170" width="10.54296875" style="2" customWidth="1"/>
    <col min="7171" max="7171" width="8.54296875" style="2" customWidth="1"/>
    <col min="7172" max="7173" width="10.54296875" style="2" customWidth="1"/>
    <col min="7174" max="7174" width="14.81640625" style="2" customWidth="1"/>
    <col min="7175" max="7175" width="17.54296875" style="2" customWidth="1"/>
    <col min="7176" max="7176" width="2.81640625" style="2" customWidth="1"/>
    <col min="7177" max="7177" width="12" style="2" bestFit="1" customWidth="1"/>
    <col min="7178" max="7178" width="11.1796875" style="2" bestFit="1" customWidth="1"/>
    <col min="7179" max="7421" width="8.7265625" style="2"/>
    <col min="7422" max="7422" width="2.81640625" style="2" customWidth="1"/>
    <col min="7423" max="7423" width="8" style="2" customWidth="1"/>
    <col min="7424" max="7424" width="18.81640625" style="2" customWidth="1"/>
    <col min="7425" max="7425" width="81.453125" style="2" customWidth="1"/>
    <col min="7426" max="7426" width="10.54296875" style="2" customWidth="1"/>
    <col min="7427" max="7427" width="8.54296875" style="2" customWidth="1"/>
    <col min="7428" max="7429" width="10.54296875" style="2" customWidth="1"/>
    <col min="7430" max="7430" width="14.81640625" style="2" customWidth="1"/>
    <col min="7431" max="7431" width="17.54296875" style="2" customWidth="1"/>
    <col min="7432" max="7432" width="2.81640625" style="2" customWidth="1"/>
    <col min="7433" max="7433" width="12" style="2" bestFit="1" customWidth="1"/>
    <col min="7434" max="7434" width="11.1796875" style="2" bestFit="1" customWidth="1"/>
    <col min="7435" max="7677" width="8.7265625" style="2"/>
    <col min="7678" max="7678" width="2.81640625" style="2" customWidth="1"/>
    <col min="7679" max="7679" width="8" style="2" customWidth="1"/>
    <col min="7680" max="7680" width="18.81640625" style="2" customWidth="1"/>
    <col min="7681" max="7681" width="81.453125" style="2" customWidth="1"/>
    <col min="7682" max="7682" width="10.54296875" style="2" customWidth="1"/>
    <col min="7683" max="7683" width="8.54296875" style="2" customWidth="1"/>
    <col min="7684" max="7685" width="10.54296875" style="2" customWidth="1"/>
    <col min="7686" max="7686" width="14.81640625" style="2" customWidth="1"/>
    <col min="7687" max="7687" width="17.54296875" style="2" customWidth="1"/>
    <col min="7688" max="7688" width="2.81640625" style="2" customWidth="1"/>
    <col min="7689" max="7689" width="12" style="2" bestFit="1" customWidth="1"/>
    <col min="7690" max="7690" width="11.1796875" style="2" bestFit="1" customWidth="1"/>
    <col min="7691" max="7933" width="8.7265625" style="2"/>
    <col min="7934" max="7934" width="2.81640625" style="2" customWidth="1"/>
    <col min="7935" max="7935" width="8" style="2" customWidth="1"/>
    <col min="7936" max="7936" width="18.81640625" style="2" customWidth="1"/>
    <col min="7937" max="7937" width="81.453125" style="2" customWidth="1"/>
    <col min="7938" max="7938" width="10.54296875" style="2" customWidth="1"/>
    <col min="7939" max="7939" width="8.54296875" style="2" customWidth="1"/>
    <col min="7940" max="7941" width="10.54296875" style="2" customWidth="1"/>
    <col min="7942" max="7942" width="14.81640625" style="2" customWidth="1"/>
    <col min="7943" max="7943" width="17.54296875" style="2" customWidth="1"/>
    <col min="7944" max="7944" width="2.81640625" style="2" customWidth="1"/>
    <col min="7945" max="7945" width="12" style="2" bestFit="1" customWidth="1"/>
    <col min="7946" max="7946" width="11.1796875" style="2" bestFit="1" customWidth="1"/>
    <col min="7947" max="8189" width="8.7265625" style="2"/>
    <col min="8190" max="8190" width="2.81640625" style="2" customWidth="1"/>
    <col min="8191" max="8191" width="8" style="2" customWidth="1"/>
    <col min="8192" max="8192" width="18.81640625" style="2" customWidth="1"/>
    <col min="8193" max="8193" width="81.453125" style="2" customWidth="1"/>
    <col min="8194" max="8194" width="10.54296875" style="2" customWidth="1"/>
    <col min="8195" max="8195" width="8.54296875" style="2" customWidth="1"/>
    <col min="8196" max="8197" width="10.54296875" style="2" customWidth="1"/>
    <col min="8198" max="8198" width="14.81640625" style="2" customWidth="1"/>
    <col min="8199" max="8199" width="17.54296875" style="2" customWidth="1"/>
    <col min="8200" max="8200" width="2.81640625" style="2" customWidth="1"/>
    <col min="8201" max="8201" width="12" style="2" bestFit="1" customWidth="1"/>
    <col min="8202" max="8202" width="11.1796875" style="2" bestFit="1" customWidth="1"/>
    <col min="8203" max="8445" width="8.7265625" style="2"/>
    <col min="8446" max="8446" width="2.81640625" style="2" customWidth="1"/>
    <col min="8447" max="8447" width="8" style="2" customWidth="1"/>
    <col min="8448" max="8448" width="18.81640625" style="2" customWidth="1"/>
    <col min="8449" max="8449" width="81.453125" style="2" customWidth="1"/>
    <col min="8450" max="8450" width="10.54296875" style="2" customWidth="1"/>
    <col min="8451" max="8451" width="8.54296875" style="2" customWidth="1"/>
    <col min="8452" max="8453" width="10.54296875" style="2" customWidth="1"/>
    <col min="8454" max="8454" width="14.81640625" style="2" customWidth="1"/>
    <col min="8455" max="8455" width="17.54296875" style="2" customWidth="1"/>
    <col min="8456" max="8456" width="2.81640625" style="2" customWidth="1"/>
    <col min="8457" max="8457" width="12" style="2" bestFit="1" customWidth="1"/>
    <col min="8458" max="8458" width="11.1796875" style="2" bestFit="1" customWidth="1"/>
    <col min="8459" max="8701" width="8.7265625" style="2"/>
    <col min="8702" max="8702" width="2.81640625" style="2" customWidth="1"/>
    <col min="8703" max="8703" width="8" style="2" customWidth="1"/>
    <col min="8704" max="8704" width="18.81640625" style="2" customWidth="1"/>
    <col min="8705" max="8705" width="81.453125" style="2" customWidth="1"/>
    <col min="8706" max="8706" width="10.54296875" style="2" customWidth="1"/>
    <col min="8707" max="8707" width="8.54296875" style="2" customWidth="1"/>
    <col min="8708" max="8709" width="10.54296875" style="2" customWidth="1"/>
    <col min="8710" max="8710" width="14.81640625" style="2" customWidth="1"/>
    <col min="8711" max="8711" width="17.54296875" style="2" customWidth="1"/>
    <col min="8712" max="8712" width="2.81640625" style="2" customWidth="1"/>
    <col min="8713" max="8713" width="12" style="2" bestFit="1" customWidth="1"/>
    <col min="8714" max="8714" width="11.1796875" style="2" bestFit="1" customWidth="1"/>
    <col min="8715" max="8957" width="8.7265625" style="2"/>
    <col min="8958" max="8958" width="2.81640625" style="2" customWidth="1"/>
    <col min="8959" max="8959" width="8" style="2" customWidth="1"/>
    <col min="8960" max="8960" width="18.81640625" style="2" customWidth="1"/>
    <col min="8961" max="8961" width="81.453125" style="2" customWidth="1"/>
    <col min="8962" max="8962" width="10.54296875" style="2" customWidth="1"/>
    <col min="8963" max="8963" width="8.54296875" style="2" customWidth="1"/>
    <col min="8964" max="8965" width="10.54296875" style="2" customWidth="1"/>
    <col min="8966" max="8966" width="14.81640625" style="2" customWidth="1"/>
    <col min="8967" max="8967" width="17.54296875" style="2" customWidth="1"/>
    <col min="8968" max="8968" width="2.81640625" style="2" customWidth="1"/>
    <col min="8969" max="8969" width="12" style="2" bestFit="1" customWidth="1"/>
    <col min="8970" max="8970" width="11.1796875" style="2" bestFit="1" customWidth="1"/>
    <col min="8971" max="9213" width="8.7265625" style="2"/>
    <col min="9214" max="9214" width="2.81640625" style="2" customWidth="1"/>
    <col min="9215" max="9215" width="8" style="2" customWidth="1"/>
    <col min="9216" max="9216" width="18.81640625" style="2" customWidth="1"/>
    <col min="9217" max="9217" width="81.453125" style="2" customWidth="1"/>
    <col min="9218" max="9218" width="10.54296875" style="2" customWidth="1"/>
    <col min="9219" max="9219" width="8.54296875" style="2" customWidth="1"/>
    <col min="9220" max="9221" width="10.54296875" style="2" customWidth="1"/>
    <col min="9222" max="9222" width="14.81640625" style="2" customWidth="1"/>
    <col min="9223" max="9223" width="17.54296875" style="2" customWidth="1"/>
    <col min="9224" max="9224" width="2.81640625" style="2" customWidth="1"/>
    <col min="9225" max="9225" width="12" style="2" bestFit="1" customWidth="1"/>
    <col min="9226" max="9226" width="11.1796875" style="2" bestFit="1" customWidth="1"/>
    <col min="9227" max="9469" width="8.7265625" style="2"/>
    <col min="9470" max="9470" width="2.81640625" style="2" customWidth="1"/>
    <col min="9471" max="9471" width="8" style="2" customWidth="1"/>
    <col min="9472" max="9472" width="18.81640625" style="2" customWidth="1"/>
    <col min="9473" max="9473" width="81.453125" style="2" customWidth="1"/>
    <col min="9474" max="9474" width="10.54296875" style="2" customWidth="1"/>
    <col min="9475" max="9475" width="8.54296875" style="2" customWidth="1"/>
    <col min="9476" max="9477" width="10.54296875" style="2" customWidth="1"/>
    <col min="9478" max="9478" width="14.81640625" style="2" customWidth="1"/>
    <col min="9479" max="9479" width="17.54296875" style="2" customWidth="1"/>
    <col min="9480" max="9480" width="2.81640625" style="2" customWidth="1"/>
    <col min="9481" max="9481" width="12" style="2" bestFit="1" customWidth="1"/>
    <col min="9482" max="9482" width="11.1796875" style="2" bestFit="1" customWidth="1"/>
    <col min="9483" max="9725" width="8.7265625" style="2"/>
    <col min="9726" max="9726" width="2.81640625" style="2" customWidth="1"/>
    <col min="9727" max="9727" width="8" style="2" customWidth="1"/>
    <col min="9728" max="9728" width="18.81640625" style="2" customWidth="1"/>
    <col min="9729" max="9729" width="81.453125" style="2" customWidth="1"/>
    <col min="9730" max="9730" width="10.54296875" style="2" customWidth="1"/>
    <col min="9731" max="9731" width="8.54296875" style="2" customWidth="1"/>
    <col min="9732" max="9733" width="10.54296875" style="2" customWidth="1"/>
    <col min="9734" max="9734" width="14.81640625" style="2" customWidth="1"/>
    <col min="9735" max="9735" width="17.54296875" style="2" customWidth="1"/>
    <col min="9736" max="9736" width="2.81640625" style="2" customWidth="1"/>
    <col min="9737" max="9737" width="12" style="2" bestFit="1" customWidth="1"/>
    <col min="9738" max="9738" width="11.1796875" style="2" bestFit="1" customWidth="1"/>
    <col min="9739" max="9981" width="8.7265625" style="2"/>
    <col min="9982" max="9982" width="2.81640625" style="2" customWidth="1"/>
    <col min="9983" max="9983" width="8" style="2" customWidth="1"/>
    <col min="9984" max="9984" width="18.81640625" style="2" customWidth="1"/>
    <col min="9985" max="9985" width="81.453125" style="2" customWidth="1"/>
    <col min="9986" max="9986" width="10.54296875" style="2" customWidth="1"/>
    <col min="9987" max="9987" width="8.54296875" style="2" customWidth="1"/>
    <col min="9988" max="9989" width="10.54296875" style="2" customWidth="1"/>
    <col min="9990" max="9990" width="14.81640625" style="2" customWidth="1"/>
    <col min="9991" max="9991" width="17.54296875" style="2" customWidth="1"/>
    <col min="9992" max="9992" width="2.81640625" style="2" customWidth="1"/>
    <col min="9993" max="9993" width="12" style="2" bestFit="1" customWidth="1"/>
    <col min="9994" max="9994" width="11.1796875" style="2" bestFit="1" customWidth="1"/>
    <col min="9995" max="10237" width="8.7265625" style="2"/>
    <col min="10238" max="10238" width="2.81640625" style="2" customWidth="1"/>
    <col min="10239" max="10239" width="8" style="2" customWidth="1"/>
    <col min="10240" max="10240" width="18.81640625" style="2" customWidth="1"/>
    <col min="10241" max="10241" width="81.453125" style="2" customWidth="1"/>
    <col min="10242" max="10242" width="10.54296875" style="2" customWidth="1"/>
    <col min="10243" max="10243" width="8.54296875" style="2" customWidth="1"/>
    <col min="10244" max="10245" width="10.54296875" style="2" customWidth="1"/>
    <col min="10246" max="10246" width="14.81640625" style="2" customWidth="1"/>
    <col min="10247" max="10247" width="17.54296875" style="2" customWidth="1"/>
    <col min="10248" max="10248" width="2.81640625" style="2" customWidth="1"/>
    <col min="10249" max="10249" width="12" style="2" bestFit="1" customWidth="1"/>
    <col min="10250" max="10250" width="11.1796875" style="2" bestFit="1" customWidth="1"/>
    <col min="10251" max="10493" width="8.7265625" style="2"/>
    <col min="10494" max="10494" width="2.81640625" style="2" customWidth="1"/>
    <col min="10495" max="10495" width="8" style="2" customWidth="1"/>
    <col min="10496" max="10496" width="18.81640625" style="2" customWidth="1"/>
    <col min="10497" max="10497" width="81.453125" style="2" customWidth="1"/>
    <col min="10498" max="10498" width="10.54296875" style="2" customWidth="1"/>
    <col min="10499" max="10499" width="8.54296875" style="2" customWidth="1"/>
    <col min="10500" max="10501" width="10.54296875" style="2" customWidth="1"/>
    <col min="10502" max="10502" width="14.81640625" style="2" customWidth="1"/>
    <col min="10503" max="10503" width="17.54296875" style="2" customWidth="1"/>
    <col min="10504" max="10504" width="2.81640625" style="2" customWidth="1"/>
    <col min="10505" max="10505" width="12" style="2" bestFit="1" customWidth="1"/>
    <col min="10506" max="10506" width="11.1796875" style="2" bestFit="1" customWidth="1"/>
    <col min="10507" max="10749" width="8.7265625" style="2"/>
    <col min="10750" max="10750" width="2.81640625" style="2" customWidth="1"/>
    <col min="10751" max="10751" width="8" style="2" customWidth="1"/>
    <col min="10752" max="10752" width="18.81640625" style="2" customWidth="1"/>
    <col min="10753" max="10753" width="81.453125" style="2" customWidth="1"/>
    <col min="10754" max="10754" width="10.54296875" style="2" customWidth="1"/>
    <col min="10755" max="10755" width="8.54296875" style="2" customWidth="1"/>
    <col min="10756" max="10757" width="10.54296875" style="2" customWidth="1"/>
    <col min="10758" max="10758" width="14.81640625" style="2" customWidth="1"/>
    <col min="10759" max="10759" width="17.54296875" style="2" customWidth="1"/>
    <col min="10760" max="10760" width="2.81640625" style="2" customWidth="1"/>
    <col min="10761" max="10761" width="12" style="2" bestFit="1" customWidth="1"/>
    <col min="10762" max="10762" width="11.1796875" style="2" bestFit="1" customWidth="1"/>
    <col min="10763" max="11005" width="8.7265625" style="2"/>
    <col min="11006" max="11006" width="2.81640625" style="2" customWidth="1"/>
    <col min="11007" max="11007" width="8" style="2" customWidth="1"/>
    <col min="11008" max="11008" width="18.81640625" style="2" customWidth="1"/>
    <col min="11009" max="11009" width="81.453125" style="2" customWidth="1"/>
    <col min="11010" max="11010" width="10.54296875" style="2" customWidth="1"/>
    <col min="11011" max="11011" width="8.54296875" style="2" customWidth="1"/>
    <col min="11012" max="11013" width="10.54296875" style="2" customWidth="1"/>
    <col min="11014" max="11014" width="14.81640625" style="2" customWidth="1"/>
    <col min="11015" max="11015" width="17.54296875" style="2" customWidth="1"/>
    <col min="11016" max="11016" width="2.81640625" style="2" customWidth="1"/>
    <col min="11017" max="11017" width="12" style="2" bestFit="1" customWidth="1"/>
    <col min="11018" max="11018" width="11.1796875" style="2" bestFit="1" customWidth="1"/>
    <col min="11019" max="11261" width="8.7265625" style="2"/>
    <col min="11262" max="11262" width="2.81640625" style="2" customWidth="1"/>
    <col min="11263" max="11263" width="8" style="2" customWidth="1"/>
    <col min="11264" max="11264" width="18.81640625" style="2" customWidth="1"/>
    <col min="11265" max="11265" width="81.453125" style="2" customWidth="1"/>
    <col min="11266" max="11266" width="10.54296875" style="2" customWidth="1"/>
    <col min="11267" max="11267" width="8.54296875" style="2" customWidth="1"/>
    <col min="11268" max="11269" width="10.54296875" style="2" customWidth="1"/>
    <col min="11270" max="11270" width="14.81640625" style="2" customWidth="1"/>
    <col min="11271" max="11271" width="17.54296875" style="2" customWidth="1"/>
    <col min="11272" max="11272" width="2.81640625" style="2" customWidth="1"/>
    <col min="11273" max="11273" width="12" style="2" bestFit="1" customWidth="1"/>
    <col min="11274" max="11274" width="11.1796875" style="2" bestFit="1" customWidth="1"/>
    <col min="11275" max="11517" width="8.7265625" style="2"/>
    <col min="11518" max="11518" width="2.81640625" style="2" customWidth="1"/>
    <col min="11519" max="11519" width="8" style="2" customWidth="1"/>
    <col min="11520" max="11520" width="18.81640625" style="2" customWidth="1"/>
    <col min="11521" max="11521" width="81.453125" style="2" customWidth="1"/>
    <col min="11522" max="11522" width="10.54296875" style="2" customWidth="1"/>
    <col min="11523" max="11523" width="8.54296875" style="2" customWidth="1"/>
    <col min="11524" max="11525" width="10.54296875" style="2" customWidth="1"/>
    <col min="11526" max="11526" width="14.81640625" style="2" customWidth="1"/>
    <col min="11527" max="11527" width="17.54296875" style="2" customWidth="1"/>
    <col min="11528" max="11528" width="2.81640625" style="2" customWidth="1"/>
    <col min="11529" max="11529" width="12" style="2" bestFit="1" customWidth="1"/>
    <col min="11530" max="11530" width="11.1796875" style="2" bestFit="1" customWidth="1"/>
    <col min="11531" max="11773" width="8.7265625" style="2"/>
    <col min="11774" max="11774" width="2.81640625" style="2" customWidth="1"/>
    <col min="11775" max="11775" width="8" style="2" customWidth="1"/>
    <col min="11776" max="11776" width="18.81640625" style="2" customWidth="1"/>
    <col min="11777" max="11777" width="81.453125" style="2" customWidth="1"/>
    <col min="11778" max="11778" width="10.54296875" style="2" customWidth="1"/>
    <col min="11779" max="11779" width="8.54296875" style="2" customWidth="1"/>
    <col min="11780" max="11781" width="10.54296875" style="2" customWidth="1"/>
    <col min="11782" max="11782" width="14.81640625" style="2" customWidth="1"/>
    <col min="11783" max="11783" width="17.54296875" style="2" customWidth="1"/>
    <col min="11784" max="11784" width="2.81640625" style="2" customWidth="1"/>
    <col min="11785" max="11785" width="12" style="2" bestFit="1" customWidth="1"/>
    <col min="11786" max="11786" width="11.1796875" style="2" bestFit="1" customWidth="1"/>
    <col min="11787" max="12029" width="8.7265625" style="2"/>
    <col min="12030" max="12030" width="2.81640625" style="2" customWidth="1"/>
    <col min="12031" max="12031" width="8" style="2" customWidth="1"/>
    <col min="12032" max="12032" width="18.81640625" style="2" customWidth="1"/>
    <col min="12033" max="12033" width="81.453125" style="2" customWidth="1"/>
    <col min="12034" max="12034" width="10.54296875" style="2" customWidth="1"/>
    <col min="12035" max="12035" width="8.54296875" style="2" customWidth="1"/>
    <col min="12036" max="12037" width="10.54296875" style="2" customWidth="1"/>
    <col min="12038" max="12038" width="14.81640625" style="2" customWidth="1"/>
    <col min="12039" max="12039" width="17.54296875" style="2" customWidth="1"/>
    <col min="12040" max="12040" width="2.81640625" style="2" customWidth="1"/>
    <col min="12041" max="12041" width="12" style="2" bestFit="1" customWidth="1"/>
    <col min="12042" max="12042" width="11.1796875" style="2" bestFit="1" customWidth="1"/>
    <col min="12043" max="12285" width="8.7265625" style="2"/>
    <col min="12286" max="12286" width="2.81640625" style="2" customWidth="1"/>
    <col min="12287" max="12287" width="8" style="2" customWidth="1"/>
    <col min="12288" max="12288" width="18.81640625" style="2" customWidth="1"/>
    <col min="12289" max="12289" width="81.453125" style="2" customWidth="1"/>
    <col min="12290" max="12290" width="10.54296875" style="2" customWidth="1"/>
    <col min="12291" max="12291" width="8.54296875" style="2" customWidth="1"/>
    <col min="12292" max="12293" width="10.54296875" style="2" customWidth="1"/>
    <col min="12294" max="12294" width="14.81640625" style="2" customWidth="1"/>
    <col min="12295" max="12295" width="17.54296875" style="2" customWidth="1"/>
    <col min="12296" max="12296" width="2.81640625" style="2" customWidth="1"/>
    <col min="12297" max="12297" width="12" style="2" bestFit="1" customWidth="1"/>
    <col min="12298" max="12298" width="11.1796875" style="2" bestFit="1" customWidth="1"/>
    <col min="12299" max="12541" width="8.7265625" style="2"/>
    <col min="12542" max="12542" width="2.81640625" style="2" customWidth="1"/>
    <col min="12543" max="12543" width="8" style="2" customWidth="1"/>
    <col min="12544" max="12544" width="18.81640625" style="2" customWidth="1"/>
    <col min="12545" max="12545" width="81.453125" style="2" customWidth="1"/>
    <col min="12546" max="12546" width="10.54296875" style="2" customWidth="1"/>
    <col min="12547" max="12547" width="8.54296875" style="2" customWidth="1"/>
    <col min="12548" max="12549" width="10.54296875" style="2" customWidth="1"/>
    <col min="12550" max="12550" width="14.81640625" style="2" customWidth="1"/>
    <col min="12551" max="12551" width="17.54296875" style="2" customWidth="1"/>
    <col min="12552" max="12552" width="2.81640625" style="2" customWidth="1"/>
    <col min="12553" max="12553" width="12" style="2" bestFit="1" customWidth="1"/>
    <col min="12554" max="12554" width="11.1796875" style="2" bestFit="1" customWidth="1"/>
    <col min="12555" max="12797" width="8.7265625" style="2"/>
    <col min="12798" max="12798" width="2.81640625" style="2" customWidth="1"/>
    <col min="12799" max="12799" width="8" style="2" customWidth="1"/>
    <col min="12800" max="12800" width="18.81640625" style="2" customWidth="1"/>
    <col min="12801" max="12801" width="81.453125" style="2" customWidth="1"/>
    <col min="12802" max="12802" width="10.54296875" style="2" customWidth="1"/>
    <col min="12803" max="12803" width="8.54296875" style="2" customWidth="1"/>
    <col min="12804" max="12805" width="10.54296875" style="2" customWidth="1"/>
    <col min="12806" max="12806" width="14.81640625" style="2" customWidth="1"/>
    <col min="12807" max="12807" width="17.54296875" style="2" customWidth="1"/>
    <col min="12808" max="12808" width="2.81640625" style="2" customWidth="1"/>
    <col min="12809" max="12809" width="12" style="2" bestFit="1" customWidth="1"/>
    <col min="12810" max="12810" width="11.1796875" style="2" bestFit="1" customWidth="1"/>
    <col min="12811" max="13053" width="8.7265625" style="2"/>
    <col min="13054" max="13054" width="2.81640625" style="2" customWidth="1"/>
    <col min="13055" max="13055" width="8" style="2" customWidth="1"/>
    <col min="13056" max="13056" width="18.81640625" style="2" customWidth="1"/>
    <col min="13057" max="13057" width="81.453125" style="2" customWidth="1"/>
    <col min="13058" max="13058" width="10.54296875" style="2" customWidth="1"/>
    <col min="13059" max="13059" width="8.54296875" style="2" customWidth="1"/>
    <col min="13060" max="13061" width="10.54296875" style="2" customWidth="1"/>
    <col min="13062" max="13062" width="14.81640625" style="2" customWidth="1"/>
    <col min="13063" max="13063" width="17.54296875" style="2" customWidth="1"/>
    <col min="13064" max="13064" width="2.81640625" style="2" customWidth="1"/>
    <col min="13065" max="13065" width="12" style="2" bestFit="1" customWidth="1"/>
    <col min="13066" max="13066" width="11.1796875" style="2" bestFit="1" customWidth="1"/>
    <col min="13067" max="13309" width="8.7265625" style="2"/>
    <col min="13310" max="13310" width="2.81640625" style="2" customWidth="1"/>
    <col min="13311" max="13311" width="8" style="2" customWidth="1"/>
    <col min="13312" max="13312" width="18.81640625" style="2" customWidth="1"/>
    <col min="13313" max="13313" width="81.453125" style="2" customWidth="1"/>
    <col min="13314" max="13314" width="10.54296875" style="2" customWidth="1"/>
    <col min="13315" max="13315" width="8.54296875" style="2" customWidth="1"/>
    <col min="13316" max="13317" width="10.54296875" style="2" customWidth="1"/>
    <col min="13318" max="13318" width="14.81640625" style="2" customWidth="1"/>
    <col min="13319" max="13319" width="17.54296875" style="2" customWidth="1"/>
    <col min="13320" max="13320" width="2.81640625" style="2" customWidth="1"/>
    <col min="13321" max="13321" width="12" style="2" bestFit="1" customWidth="1"/>
    <col min="13322" max="13322" width="11.1796875" style="2" bestFit="1" customWidth="1"/>
    <col min="13323" max="13565" width="8.7265625" style="2"/>
    <col min="13566" max="13566" width="2.81640625" style="2" customWidth="1"/>
    <col min="13567" max="13567" width="8" style="2" customWidth="1"/>
    <col min="13568" max="13568" width="18.81640625" style="2" customWidth="1"/>
    <col min="13569" max="13569" width="81.453125" style="2" customWidth="1"/>
    <col min="13570" max="13570" width="10.54296875" style="2" customWidth="1"/>
    <col min="13571" max="13571" width="8.54296875" style="2" customWidth="1"/>
    <col min="13572" max="13573" width="10.54296875" style="2" customWidth="1"/>
    <col min="13574" max="13574" width="14.81640625" style="2" customWidth="1"/>
    <col min="13575" max="13575" width="17.54296875" style="2" customWidth="1"/>
    <col min="13576" max="13576" width="2.81640625" style="2" customWidth="1"/>
    <col min="13577" max="13577" width="12" style="2" bestFit="1" customWidth="1"/>
    <col min="13578" max="13578" width="11.1796875" style="2" bestFit="1" customWidth="1"/>
    <col min="13579" max="13821" width="8.7265625" style="2"/>
    <col min="13822" max="13822" width="2.81640625" style="2" customWidth="1"/>
    <col min="13823" max="13823" width="8" style="2" customWidth="1"/>
    <col min="13824" max="13824" width="18.81640625" style="2" customWidth="1"/>
    <col min="13825" max="13825" width="81.453125" style="2" customWidth="1"/>
    <col min="13826" max="13826" width="10.54296875" style="2" customWidth="1"/>
    <col min="13827" max="13827" width="8.54296875" style="2" customWidth="1"/>
    <col min="13828" max="13829" width="10.54296875" style="2" customWidth="1"/>
    <col min="13830" max="13830" width="14.81640625" style="2" customWidth="1"/>
    <col min="13831" max="13831" width="17.54296875" style="2" customWidth="1"/>
    <col min="13832" max="13832" width="2.81640625" style="2" customWidth="1"/>
    <col min="13833" max="13833" width="12" style="2" bestFit="1" customWidth="1"/>
    <col min="13834" max="13834" width="11.1796875" style="2" bestFit="1" customWidth="1"/>
    <col min="13835" max="14077" width="8.7265625" style="2"/>
    <col min="14078" max="14078" width="2.81640625" style="2" customWidth="1"/>
    <col min="14079" max="14079" width="8" style="2" customWidth="1"/>
    <col min="14080" max="14080" width="18.81640625" style="2" customWidth="1"/>
    <col min="14081" max="14081" width="81.453125" style="2" customWidth="1"/>
    <col min="14082" max="14082" width="10.54296875" style="2" customWidth="1"/>
    <col min="14083" max="14083" width="8.54296875" style="2" customWidth="1"/>
    <col min="14084" max="14085" width="10.54296875" style="2" customWidth="1"/>
    <col min="14086" max="14086" width="14.81640625" style="2" customWidth="1"/>
    <col min="14087" max="14087" width="17.54296875" style="2" customWidth="1"/>
    <col min="14088" max="14088" width="2.81640625" style="2" customWidth="1"/>
    <col min="14089" max="14089" width="12" style="2" bestFit="1" customWidth="1"/>
    <col min="14090" max="14090" width="11.1796875" style="2" bestFit="1" customWidth="1"/>
    <col min="14091" max="14333" width="8.7265625" style="2"/>
    <col min="14334" max="14334" width="2.81640625" style="2" customWidth="1"/>
    <col min="14335" max="14335" width="8" style="2" customWidth="1"/>
    <col min="14336" max="14336" width="18.81640625" style="2" customWidth="1"/>
    <col min="14337" max="14337" width="81.453125" style="2" customWidth="1"/>
    <col min="14338" max="14338" width="10.54296875" style="2" customWidth="1"/>
    <col min="14339" max="14339" width="8.54296875" style="2" customWidth="1"/>
    <col min="14340" max="14341" width="10.54296875" style="2" customWidth="1"/>
    <col min="14342" max="14342" width="14.81640625" style="2" customWidth="1"/>
    <col min="14343" max="14343" width="17.54296875" style="2" customWidth="1"/>
    <col min="14344" max="14344" width="2.81640625" style="2" customWidth="1"/>
    <col min="14345" max="14345" width="12" style="2" bestFit="1" customWidth="1"/>
    <col min="14346" max="14346" width="11.1796875" style="2" bestFit="1" customWidth="1"/>
    <col min="14347" max="14589" width="8.7265625" style="2"/>
    <col min="14590" max="14590" width="2.81640625" style="2" customWidth="1"/>
    <col min="14591" max="14591" width="8" style="2" customWidth="1"/>
    <col min="14592" max="14592" width="18.81640625" style="2" customWidth="1"/>
    <col min="14593" max="14593" width="81.453125" style="2" customWidth="1"/>
    <col min="14594" max="14594" width="10.54296875" style="2" customWidth="1"/>
    <col min="14595" max="14595" width="8.54296875" style="2" customWidth="1"/>
    <col min="14596" max="14597" width="10.54296875" style="2" customWidth="1"/>
    <col min="14598" max="14598" width="14.81640625" style="2" customWidth="1"/>
    <col min="14599" max="14599" width="17.54296875" style="2" customWidth="1"/>
    <col min="14600" max="14600" width="2.81640625" style="2" customWidth="1"/>
    <col min="14601" max="14601" width="12" style="2" bestFit="1" customWidth="1"/>
    <col min="14602" max="14602" width="11.1796875" style="2" bestFit="1" customWidth="1"/>
    <col min="14603" max="14845" width="8.7265625" style="2"/>
    <col min="14846" max="14846" width="2.81640625" style="2" customWidth="1"/>
    <col min="14847" max="14847" width="8" style="2" customWidth="1"/>
    <col min="14848" max="14848" width="18.81640625" style="2" customWidth="1"/>
    <col min="14849" max="14849" width="81.453125" style="2" customWidth="1"/>
    <col min="14850" max="14850" width="10.54296875" style="2" customWidth="1"/>
    <col min="14851" max="14851" width="8.54296875" style="2" customWidth="1"/>
    <col min="14852" max="14853" width="10.54296875" style="2" customWidth="1"/>
    <col min="14854" max="14854" width="14.81640625" style="2" customWidth="1"/>
    <col min="14855" max="14855" width="17.54296875" style="2" customWidth="1"/>
    <col min="14856" max="14856" width="2.81640625" style="2" customWidth="1"/>
    <col min="14857" max="14857" width="12" style="2" bestFit="1" customWidth="1"/>
    <col min="14858" max="14858" width="11.1796875" style="2" bestFit="1" customWidth="1"/>
    <col min="14859" max="15101" width="8.7265625" style="2"/>
    <col min="15102" max="15102" width="2.81640625" style="2" customWidth="1"/>
    <col min="15103" max="15103" width="8" style="2" customWidth="1"/>
    <col min="15104" max="15104" width="18.81640625" style="2" customWidth="1"/>
    <col min="15105" max="15105" width="81.453125" style="2" customWidth="1"/>
    <col min="15106" max="15106" width="10.54296875" style="2" customWidth="1"/>
    <col min="15107" max="15107" width="8.54296875" style="2" customWidth="1"/>
    <col min="15108" max="15109" width="10.54296875" style="2" customWidth="1"/>
    <col min="15110" max="15110" width="14.81640625" style="2" customWidth="1"/>
    <col min="15111" max="15111" width="17.54296875" style="2" customWidth="1"/>
    <col min="15112" max="15112" width="2.81640625" style="2" customWidth="1"/>
    <col min="15113" max="15113" width="12" style="2" bestFit="1" customWidth="1"/>
    <col min="15114" max="15114" width="11.1796875" style="2" bestFit="1" customWidth="1"/>
    <col min="15115" max="15357" width="8.7265625" style="2"/>
    <col min="15358" max="15358" width="2.81640625" style="2" customWidth="1"/>
    <col min="15359" max="15359" width="8" style="2" customWidth="1"/>
    <col min="15360" max="15360" width="18.81640625" style="2" customWidth="1"/>
    <col min="15361" max="15361" width="81.453125" style="2" customWidth="1"/>
    <col min="15362" max="15362" width="10.54296875" style="2" customWidth="1"/>
    <col min="15363" max="15363" width="8.54296875" style="2" customWidth="1"/>
    <col min="15364" max="15365" width="10.54296875" style="2" customWidth="1"/>
    <col min="15366" max="15366" width="14.81640625" style="2" customWidth="1"/>
    <col min="15367" max="15367" width="17.54296875" style="2" customWidth="1"/>
    <col min="15368" max="15368" width="2.81640625" style="2" customWidth="1"/>
    <col min="15369" max="15369" width="12" style="2" bestFit="1" customWidth="1"/>
    <col min="15370" max="15370" width="11.1796875" style="2" bestFit="1" customWidth="1"/>
    <col min="15371" max="15613" width="8.7265625" style="2"/>
    <col min="15614" max="15614" width="2.81640625" style="2" customWidth="1"/>
    <col min="15615" max="15615" width="8" style="2" customWidth="1"/>
    <col min="15616" max="15616" width="18.81640625" style="2" customWidth="1"/>
    <col min="15617" max="15617" width="81.453125" style="2" customWidth="1"/>
    <col min="15618" max="15618" width="10.54296875" style="2" customWidth="1"/>
    <col min="15619" max="15619" width="8.54296875" style="2" customWidth="1"/>
    <col min="15620" max="15621" width="10.54296875" style="2" customWidth="1"/>
    <col min="15622" max="15622" width="14.81640625" style="2" customWidth="1"/>
    <col min="15623" max="15623" width="17.54296875" style="2" customWidth="1"/>
    <col min="15624" max="15624" width="2.81640625" style="2" customWidth="1"/>
    <col min="15625" max="15625" width="12" style="2" bestFit="1" customWidth="1"/>
    <col min="15626" max="15626" width="11.1796875" style="2" bestFit="1" customWidth="1"/>
    <col min="15627" max="15869" width="8.7265625" style="2"/>
    <col min="15870" max="15870" width="2.81640625" style="2" customWidth="1"/>
    <col min="15871" max="15871" width="8" style="2" customWidth="1"/>
    <col min="15872" max="15872" width="18.81640625" style="2" customWidth="1"/>
    <col min="15873" max="15873" width="81.453125" style="2" customWidth="1"/>
    <col min="15874" max="15874" width="10.54296875" style="2" customWidth="1"/>
    <col min="15875" max="15875" width="8.54296875" style="2" customWidth="1"/>
    <col min="15876" max="15877" width="10.54296875" style="2" customWidth="1"/>
    <col min="15878" max="15878" width="14.81640625" style="2" customWidth="1"/>
    <col min="15879" max="15879" width="17.54296875" style="2" customWidth="1"/>
    <col min="15880" max="15880" width="2.81640625" style="2" customWidth="1"/>
    <col min="15881" max="15881" width="12" style="2" bestFit="1" customWidth="1"/>
    <col min="15882" max="15882" width="11.1796875" style="2" bestFit="1" customWidth="1"/>
    <col min="15883" max="16125" width="8.7265625" style="2"/>
    <col min="16126" max="16126" width="2.81640625" style="2" customWidth="1"/>
    <col min="16127" max="16127" width="8" style="2" customWidth="1"/>
    <col min="16128" max="16128" width="18.81640625" style="2" customWidth="1"/>
    <col min="16129" max="16129" width="81.453125" style="2" customWidth="1"/>
    <col min="16130" max="16130" width="10.54296875" style="2" customWidth="1"/>
    <col min="16131" max="16131" width="8.54296875" style="2" customWidth="1"/>
    <col min="16132" max="16133" width="10.54296875" style="2" customWidth="1"/>
    <col min="16134" max="16134" width="14.81640625" style="2" customWidth="1"/>
    <col min="16135" max="16135" width="17.54296875" style="2" customWidth="1"/>
    <col min="16136" max="16136" width="2.81640625" style="2" customWidth="1"/>
    <col min="16137" max="16137" width="12" style="2" bestFit="1" customWidth="1"/>
    <col min="16138" max="16138" width="11.1796875" style="2" bestFit="1" customWidth="1"/>
    <col min="16139" max="16384" width="8.7265625" style="2"/>
  </cols>
  <sheetData>
    <row r="1" spans="1:10" ht="12" customHeight="1">
      <c r="E1" s="2"/>
    </row>
    <row r="2" spans="1:10" ht="12" customHeight="1">
      <c r="E2" s="2"/>
      <c r="G2" s="160">
        <v>46079</v>
      </c>
    </row>
    <row r="3" spans="1:10" ht="12" customHeight="1">
      <c r="B3" s="1"/>
      <c r="C3" s="1"/>
      <c r="E3" s="2"/>
    </row>
    <row r="4" spans="1:10" ht="12" customHeight="1">
      <c r="B4" s="29" t="s">
        <v>522</v>
      </c>
      <c r="C4" s="6"/>
      <c r="D4" s="6"/>
      <c r="E4" s="2"/>
    </row>
    <row r="5" spans="1:10" ht="12" customHeight="1" thickBot="1">
      <c r="D5" s="2"/>
      <c r="E5" s="2"/>
      <c r="G5" s="158"/>
    </row>
    <row r="6" spans="1:10" ht="15" customHeight="1">
      <c r="B6" s="20" t="s">
        <v>6</v>
      </c>
      <c r="C6" s="22" t="s">
        <v>2</v>
      </c>
      <c r="D6" s="23" t="s">
        <v>3</v>
      </c>
      <c r="E6" s="24" t="s">
        <v>7</v>
      </c>
      <c r="F6" s="161" t="s">
        <v>4</v>
      </c>
      <c r="G6" s="162" t="s">
        <v>8</v>
      </c>
    </row>
    <row r="7" spans="1:10" ht="12" customHeight="1">
      <c r="B7" s="21"/>
      <c r="C7" s="10"/>
      <c r="D7" s="11"/>
      <c r="E7" s="1"/>
      <c r="F7" s="163"/>
      <c r="G7" s="164"/>
    </row>
    <row r="8" spans="1:10" s="5" customFormat="1" ht="12" customHeight="1">
      <c r="B8" s="12"/>
      <c r="C8" s="13" t="s">
        <v>9</v>
      </c>
      <c r="D8" s="11"/>
      <c r="E8" s="1"/>
      <c r="F8" s="165"/>
      <c r="G8" s="166"/>
      <c r="H8" s="3"/>
      <c r="I8" s="4"/>
      <c r="J8" s="4"/>
    </row>
    <row r="9" spans="1:10" s="5" customFormat="1" ht="12" customHeight="1">
      <c r="B9" s="26">
        <v>1</v>
      </c>
      <c r="C9" s="15" t="s">
        <v>5</v>
      </c>
      <c r="D9" s="16"/>
      <c r="E9" s="1"/>
      <c r="F9" s="167"/>
      <c r="G9" s="166"/>
      <c r="I9" s="4"/>
      <c r="J9" s="4"/>
    </row>
    <row r="10" spans="1:10" s="5" customFormat="1" ht="12" customHeight="1">
      <c r="B10" s="26"/>
      <c r="C10" s="15"/>
      <c r="D10" s="16"/>
      <c r="E10" s="1"/>
      <c r="F10" s="167"/>
      <c r="G10" s="166"/>
      <c r="I10" s="4"/>
      <c r="J10" s="4"/>
    </row>
    <row r="11" spans="1:10" s="5" customFormat="1" ht="12" customHeight="1">
      <c r="B11" s="38">
        <v>1.1000000000000001</v>
      </c>
      <c r="C11" s="15" t="s">
        <v>94</v>
      </c>
      <c r="D11" s="16"/>
      <c r="E11" s="1"/>
      <c r="F11" s="167"/>
      <c r="G11" s="166"/>
      <c r="I11" s="4"/>
      <c r="J11" s="4"/>
    </row>
    <row r="12" spans="1:10" s="5" customFormat="1" ht="12" customHeight="1">
      <c r="B12" s="38"/>
      <c r="C12" s="15"/>
      <c r="D12" s="16"/>
      <c r="E12" s="1"/>
      <c r="F12" s="168"/>
      <c r="G12" s="169"/>
      <c r="I12" s="4"/>
      <c r="J12" s="4"/>
    </row>
    <row r="13" spans="1:10" s="40" customFormat="1" ht="12" customHeight="1">
      <c r="A13" s="39"/>
      <c r="B13" s="81" t="s">
        <v>26</v>
      </c>
      <c r="C13" s="70" t="s">
        <v>82</v>
      </c>
      <c r="D13" s="27" t="s">
        <v>0</v>
      </c>
      <c r="E13" s="28">
        <v>1</v>
      </c>
      <c r="F13" s="170"/>
      <c r="G13" s="171"/>
    </row>
    <row r="14" spans="1:10" s="40" customFormat="1" ht="12" customHeight="1">
      <c r="A14" s="39"/>
      <c r="B14" s="81" t="s">
        <v>27</v>
      </c>
      <c r="C14" s="70" t="s">
        <v>83</v>
      </c>
      <c r="D14" s="27" t="s">
        <v>0</v>
      </c>
      <c r="E14" s="28">
        <v>1</v>
      </c>
      <c r="F14" s="170"/>
      <c r="G14" s="171"/>
    </row>
    <row r="15" spans="1:10" s="40" customFormat="1" ht="12" customHeight="1">
      <c r="A15" s="39"/>
      <c r="B15" s="81" t="s">
        <v>28</v>
      </c>
      <c r="C15" s="70" t="s">
        <v>84</v>
      </c>
      <c r="D15" s="27" t="s">
        <v>0</v>
      </c>
      <c r="E15" s="28">
        <v>1</v>
      </c>
      <c r="F15" s="170"/>
      <c r="G15" s="171"/>
    </row>
    <row r="16" spans="1:10" s="40" customFormat="1" ht="12" customHeight="1">
      <c r="A16" s="39"/>
      <c r="B16" s="81" t="s">
        <v>29</v>
      </c>
      <c r="C16" s="70" t="s">
        <v>85</v>
      </c>
      <c r="D16" s="27" t="s">
        <v>0</v>
      </c>
      <c r="E16" s="28">
        <v>1</v>
      </c>
      <c r="F16" s="170"/>
      <c r="G16" s="171"/>
    </row>
    <row r="17" spans="1:9" s="40" customFormat="1" ht="12" customHeight="1">
      <c r="A17" s="39"/>
      <c r="B17" s="81" t="s">
        <v>28</v>
      </c>
      <c r="C17" s="70" t="s">
        <v>477</v>
      </c>
      <c r="D17" s="27" t="s">
        <v>0</v>
      </c>
      <c r="E17" s="28">
        <v>1</v>
      </c>
      <c r="F17" s="170"/>
      <c r="G17" s="171"/>
    </row>
    <row r="18" spans="1:9" s="40" customFormat="1" ht="12" customHeight="1">
      <c r="A18" s="39"/>
      <c r="B18" s="81" t="s">
        <v>29</v>
      </c>
      <c r="C18" s="70" t="s">
        <v>173</v>
      </c>
      <c r="D18" s="27" t="s">
        <v>0</v>
      </c>
      <c r="E18" s="28">
        <v>1</v>
      </c>
      <c r="F18" s="170"/>
      <c r="G18" s="171"/>
    </row>
    <row r="19" spans="1:9" s="40" customFormat="1" ht="12" customHeight="1">
      <c r="A19" s="39"/>
      <c r="B19" s="81" t="s">
        <v>29</v>
      </c>
      <c r="C19" s="70" t="s">
        <v>172</v>
      </c>
      <c r="D19" s="27" t="s">
        <v>0</v>
      </c>
      <c r="E19" s="28">
        <v>1</v>
      </c>
      <c r="F19" s="170"/>
      <c r="G19" s="171"/>
    </row>
    <row r="20" spans="1:9" s="40" customFormat="1" ht="12" customHeight="1">
      <c r="A20" s="39"/>
      <c r="B20" s="81" t="s">
        <v>30</v>
      </c>
      <c r="C20" s="82" t="s">
        <v>93</v>
      </c>
      <c r="D20" s="27" t="s">
        <v>0</v>
      </c>
      <c r="E20" s="28">
        <v>1</v>
      </c>
      <c r="F20" s="170"/>
      <c r="G20" s="171"/>
    </row>
    <row r="21" spans="1:9" s="40" customFormat="1" ht="12" customHeight="1">
      <c r="A21" s="39"/>
      <c r="B21" s="81" t="s">
        <v>31</v>
      </c>
      <c r="C21" s="82" t="s">
        <v>90</v>
      </c>
      <c r="D21" s="27" t="s">
        <v>0</v>
      </c>
      <c r="E21" s="28">
        <v>1</v>
      </c>
      <c r="F21" s="170"/>
      <c r="G21" s="171"/>
    </row>
    <row r="22" spans="1:9" s="40" customFormat="1" ht="12" customHeight="1">
      <c r="A22" s="39"/>
      <c r="B22" s="81" t="s">
        <v>32</v>
      </c>
      <c r="C22" s="70" t="s">
        <v>91</v>
      </c>
      <c r="D22" s="27" t="s">
        <v>0</v>
      </c>
      <c r="E22" s="28">
        <v>1</v>
      </c>
      <c r="F22" s="170"/>
      <c r="G22" s="171"/>
    </row>
    <row r="23" spans="1:9" s="40" customFormat="1" ht="12" customHeight="1">
      <c r="A23" s="39"/>
      <c r="B23" s="81" t="s">
        <v>33</v>
      </c>
      <c r="C23" s="82" t="s">
        <v>92</v>
      </c>
      <c r="D23" s="27" t="s">
        <v>0</v>
      </c>
      <c r="E23" s="28">
        <v>1</v>
      </c>
      <c r="F23" s="170"/>
      <c r="G23" s="171"/>
    </row>
    <row r="24" spans="1:9" s="40" customFormat="1" ht="12" customHeight="1">
      <c r="A24" s="39"/>
      <c r="B24" s="81" t="s">
        <v>28</v>
      </c>
      <c r="C24" s="70" t="s">
        <v>478</v>
      </c>
      <c r="D24" s="27" t="s">
        <v>0</v>
      </c>
      <c r="E24" s="28">
        <v>1</v>
      </c>
      <c r="F24" s="170"/>
      <c r="G24" s="171"/>
    </row>
    <row r="25" spans="1:9" s="40" customFormat="1" ht="12" customHeight="1">
      <c r="A25" s="39"/>
      <c r="B25" s="81" t="s">
        <v>29</v>
      </c>
      <c r="C25" s="70" t="s">
        <v>479</v>
      </c>
      <c r="D25" s="27" t="s">
        <v>0</v>
      </c>
      <c r="E25" s="28">
        <v>1</v>
      </c>
      <c r="F25" s="170"/>
      <c r="G25" s="171"/>
    </row>
    <row r="26" spans="1:9" s="40" customFormat="1" ht="12" customHeight="1">
      <c r="A26" s="39"/>
      <c r="B26" s="81" t="s">
        <v>29</v>
      </c>
      <c r="C26" s="70" t="s">
        <v>480</v>
      </c>
      <c r="D26" s="27" t="s">
        <v>0</v>
      </c>
      <c r="E26" s="28">
        <v>1</v>
      </c>
      <c r="F26" s="170"/>
      <c r="G26" s="171"/>
    </row>
    <row r="27" spans="1:9" s="40" customFormat="1" ht="12" customHeight="1">
      <c r="A27" s="39"/>
      <c r="B27" s="81" t="s">
        <v>86</v>
      </c>
      <c r="C27" s="70" t="s">
        <v>11</v>
      </c>
      <c r="D27" s="27" t="s">
        <v>0</v>
      </c>
      <c r="E27" s="28">
        <v>1</v>
      </c>
      <c r="F27" s="170"/>
      <c r="G27" s="171"/>
      <c r="I27" s="71"/>
    </row>
    <row r="28" spans="1:9" s="40" customFormat="1" ht="12" customHeight="1">
      <c r="A28" s="39"/>
      <c r="B28" s="81" t="s">
        <v>87</v>
      </c>
      <c r="C28" s="70" t="s">
        <v>130</v>
      </c>
      <c r="D28" s="27" t="s">
        <v>13</v>
      </c>
      <c r="E28" s="28">
        <v>38</v>
      </c>
      <c r="F28" s="170"/>
      <c r="G28" s="171"/>
      <c r="I28" s="71"/>
    </row>
    <row r="29" spans="1:9" s="40" customFormat="1" ht="12" customHeight="1">
      <c r="A29" s="39"/>
      <c r="B29" s="81" t="s">
        <v>88</v>
      </c>
      <c r="C29" s="70" t="s">
        <v>12</v>
      </c>
      <c r="D29" s="27" t="s">
        <v>13</v>
      </c>
      <c r="E29" s="28">
        <v>38</v>
      </c>
      <c r="F29" s="170"/>
      <c r="G29" s="171"/>
      <c r="I29" s="71"/>
    </row>
    <row r="30" spans="1:9" s="40" customFormat="1" ht="12" customHeight="1">
      <c r="A30" s="39"/>
      <c r="B30" s="81" t="s">
        <v>89</v>
      </c>
      <c r="C30" s="70" t="s">
        <v>14</v>
      </c>
      <c r="D30" s="27" t="s">
        <v>13</v>
      </c>
      <c r="E30" s="28">
        <v>38</v>
      </c>
      <c r="F30" s="170"/>
      <c r="G30" s="171"/>
      <c r="I30" s="71"/>
    </row>
    <row r="31" spans="1:9" s="40" customFormat="1" ht="12" customHeight="1">
      <c r="A31" s="39"/>
      <c r="B31" s="81" t="s">
        <v>151</v>
      </c>
      <c r="C31" s="70" t="s">
        <v>15</v>
      </c>
      <c r="D31" s="27" t="s">
        <v>13</v>
      </c>
      <c r="E31" s="28">
        <v>38</v>
      </c>
      <c r="F31" s="170"/>
      <c r="G31" s="171"/>
      <c r="I31" s="71"/>
    </row>
    <row r="32" spans="1:9" s="40" customFormat="1" ht="12" customHeight="1">
      <c r="A32" s="39"/>
      <c r="B32" s="72"/>
      <c r="C32" s="27"/>
      <c r="D32" s="27"/>
      <c r="E32" s="28"/>
      <c r="F32" s="170"/>
      <c r="G32" s="171"/>
    </row>
    <row r="33" spans="1:9" s="40" customFormat="1" ht="12" customHeight="1" thickBot="1">
      <c r="A33" s="39"/>
      <c r="B33" s="73"/>
      <c r="C33" s="34" t="s">
        <v>101</v>
      </c>
      <c r="D33" s="35"/>
      <c r="E33" s="32"/>
      <c r="F33" s="170"/>
      <c r="G33" s="172"/>
    </row>
    <row r="34" spans="1:9" s="40" customFormat="1" ht="12" customHeight="1" thickTop="1">
      <c r="A34" s="39"/>
      <c r="B34" s="74"/>
      <c r="C34" s="36"/>
      <c r="D34" s="35"/>
      <c r="E34" s="32"/>
      <c r="F34" s="170"/>
      <c r="G34" s="173"/>
    </row>
    <row r="35" spans="1:9" s="40" customFormat="1" ht="12" customHeight="1">
      <c r="A35" s="39"/>
      <c r="B35" s="83">
        <v>1.2</v>
      </c>
      <c r="C35" s="30" t="s">
        <v>95</v>
      </c>
      <c r="D35" s="35"/>
      <c r="E35" s="32"/>
      <c r="F35" s="170"/>
      <c r="G35" s="173"/>
    </row>
    <row r="36" spans="1:9" s="40" customFormat="1" ht="12" customHeight="1">
      <c r="A36" s="39"/>
      <c r="B36" s="75"/>
      <c r="C36" s="76"/>
      <c r="D36" s="27"/>
      <c r="E36" s="28"/>
      <c r="F36" s="170"/>
      <c r="G36" s="171"/>
    </row>
    <row r="37" spans="1:9" s="40" customFormat="1" ht="12" customHeight="1">
      <c r="A37" s="39"/>
      <c r="B37" s="75" t="s">
        <v>104</v>
      </c>
      <c r="C37" s="78" t="s">
        <v>152</v>
      </c>
      <c r="D37" s="77" t="s">
        <v>96</v>
      </c>
      <c r="E37" s="79">
        <f>10*2</f>
        <v>20</v>
      </c>
      <c r="F37" s="170"/>
      <c r="G37" s="171"/>
    </row>
    <row r="38" spans="1:9" s="40" customFormat="1" ht="12" customHeight="1">
      <c r="A38" s="39"/>
      <c r="B38" s="75" t="s">
        <v>105</v>
      </c>
      <c r="C38" s="78" t="s">
        <v>155</v>
      </c>
      <c r="D38" s="77" t="s">
        <v>96</v>
      </c>
      <c r="E38" s="79">
        <f>2*10</f>
        <v>20</v>
      </c>
      <c r="F38" s="170"/>
      <c r="G38" s="171"/>
    </row>
    <row r="39" spans="1:9" s="40" customFormat="1" ht="12" customHeight="1">
      <c r="A39" s="39"/>
      <c r="B39" s="75" t="s">
        <v>106</v>
      </c>
      <c r="C39" s="78" t="s">
        <v>97</v>
      </c>
      <c r="D39" s="77" t="s">
        <v>96</v>
      </c>
      <c r="E39" s="79">
        <v>10</v>
      </c>
      <c r="F39" s="170"/>
      <c r="G39" s="171"/>
    </row>
    <row r="40" spans="1:9" s="40" customFormat="1" ht="12" customHeight="1">
      <c r="A40" s="39"/>
      <c r="B40" s="75" t="s">
        <v>107</v>
      </c>
      <c r="C40" s="78" t="s">
        <v>98</v>
      </c>
      <c r="D40" s="77" t="s">
        <v>96</v>
      </c>
      <c r="E40" s="79">
        <v>10</v>
      </c>
      <c r="F40" s="170"/>
      <c r="G40" s="171"/>
    </row>
    <row r="41" spans="1:9" s="40" customFormat="1" ht="12" customHeight="1">
      <c r="A41" s="39"/>
      <c r="B41" s="75" t="s">
        <v>108</v>
      </c>
      <c r="C41" s="78" t="s">
        <v>99</v>
      </c>
      <c r="D41" s="77" t="s">
        <v>96</v>
      </c>
      <c r="E41" s="79">
        <v>10</v>
      </c>
      <c r="F41" s="170"/>
      <c r="G41" s="171"/>
    </row>
    <row r="42" spans="1:9" s="40" customFormat="1" ht="12" customHeight="1">
      <c r="A42" s="39"/>
      <c r="B42" s="75" t="s">
        <v>109</v>
      </c>
      <c r="C42" s="78" t="s">
        <v>100</v>
      </c>
      <c r="D42" s="77" t="s">
        <v>96</v>
      </c>
      <c r="E42" s="79">
        <v>10</v>
      </c>
      <c r="F42" s="170"/>
      <c r="G42" s="171"/>
    </row>
    <row r="43" spans="1:9" s="40" customFormat="1" ht="12" customHeight="1">
      <c r="A43" s="39"/>
      <c r="B43" s="75" t="s">
        <v>174</v>
      </c>
      <c r="C43" s="25" t="s">
        <v>170</v>
      </c>
      <c r="D43" s="77" t="s">
        <v>96</v>
      </c>
      <c r="E43" s="79">
        <v>10</v>
      </c>
      <c r="F43" s="170"/>
      <c r="G43" s="174"/>
    </row>
    <row r="44" spans="1:9" s="40" customFormat="1" ht="12" customHeight="1">
      <c r="A44" s="39"/>
      <c r="B44" s="75" t="s">
        <v>175</v>
      </c>
      <c r="C44" s="25" t="s">
        <v>171</v>
      </c>
      <c r="D44" s="77" t="s">
        <v>96</v>
      </c>
      <c r="E44" s="79">
        <v>10</v>
      </c>
      <c r="F44" s="170"/>
      <c r="G44" s="174"/>
    </row>
    <row r="45" spans="1:9" s="40" customFormat="1" ht="12" customHeight="1">
      <c r="A45" s="39"/>
      <c r="B45" s="75" t="s">
        <v>176</v>
      </c>
      <c r="C45" s="25" t="s">
        <v>482</v>
      </c>
      <c r="D45" s="77" t="s">
        <v>96</v>
      </c>
      <c r="E45" s="79">
        <v>10</v>
      </c>
      <c r="F45" s="170"/>
      <c r="G45" s="174"/>
    </row>
    <row r="46" spans="1:9" s="40" customFormat="1" ht="12" customHeight="1">
      <c r="A46" s="39"/>
      <c r="B46" s="75" t="s">
        <v>132</v>
      </c>
      <c r="C46" s="25" t="s">
        <v>481</v>
      </c>
      <c r="D46" s="77" t="s">
        <v>96</v>
      </c>
      <c r="E46" s="79">
        <v>20</v>
      </c>
      <c r="F46" s="170"/>
      <c r="G46" s="174"/>
    </row>
    <row r="47" spans="1:9" s="40" customFormat="1" ht="12" customHeight="1">
      <c r="A47" s="39"/>
      <c r="B47" s="75" t="s">
        <v>150</v>
      </c>
      <c r="C47" s="25" t="s">
        <v>483</v>
      </c>
      <c r="D47" s="77" t="s">
        <v>96</v>
      </c>
      <c r="E47" s="79">
        <v>5</v>
      </c>
      <c r="F47" s="170"/>
      <c r="G47" s="174"/>
    </row>
    <row r="48" spans="1:9" s="40" customFormat="1" ht="12" customHeight="1">
      <c r="A48" s="39"/>
      <c r="B48" s="75"/>
      <c r="C48" s="25"/>
      <c r="D48" s="77"/>
      <c r="E48" s="80"/>
      <c r="F48" s="175"/>
      <c r="G48" s="171"/>
      <c r="I48" s="143"/>
    </row>
    <row r="49" spans="1:10" s="40" customFormat="1" ht="12" customHeight="1">
      <c r="A49" s="39"/>
      <c r="B49" s="135">
        <v>1.3</v>
      </c>
      <c r="C49" s="85" t="s">
        <v>141</v>
      </c>
      <c r="D49" s="27"/>
      <c r="E49" s="28"/>
      <c r="F49" s="176"/>
      <c r="G49" s="177"/>
      <c r="I49" s="71"/>
    </row>
    <row r="50" spans="1:10" s="40" customFormat="1" ht="12" customHeight="1">
      <c r="A50" s="39"/>
      <c r="B50" s="81" t="s">
        <v>217</v>
      </c>
      <c r="C50" s="86" t="s">
        <v>142</v>
      </c>
      <c r="D50" s="27" t="s">
        <v>13</v>
      </c>
      <c r="E50" s="28">
        <v>2</v>
      </c>
      <c r="F50" s="176"/>
      <c r="G50" s="177"/>
      <c r="I50" s="71"/>
    </row>
    <row r="51" spans="1:10" s="40" customFormat="1" ht="12" customHeight="1">
      <c r="A51" s="39"/>
      <c r="B51" s="81" t="s">
        <v>218</v>
      </c>
      <c r="C51" s="86" t="s">
        <v>143</v>
      </c>
      <c r="D51" s="27" t="s">
        <v>13</v>
      </c>
      <c r="E51" s="28">
        <v>2</v>
      </c>
      <c r="F51" s="176"/>
      <c r="G51" s="177"/>
      <c r="I51" s="71"/>
    </row>
    <row r="52" spans="1:10" s="40" customFormat="1" ht="12" customHeight="1">
      <c r="A52" s="39"/>
      <c r="B52" s="81" t="s">
        <v>219</v>
      </c>
      <c r="C52" s="86" t="s">
        <v>144</v>
      </c>
      <c r="D52" s="27" t="s">
        <v>13</v>
      </c>
      <c r="E52" s="28">
        <v>2</v>
      </c>
      <c r="F52" s="176"/>
      <c r="G52" s="177"/>
      <c r="I52" s="71"/>
    </row>
    <row r="53" spans="1:10" s="40" customFormat="1" ht="12" customHeight="1">
      <c r="A53" s="39"/>
      <c r="B53" s="81" t="s">
        <v>484</v>
      </c>
      <c r="C53" s="86" t="s">
        <v>145</v>
      </c>
      <c r="D53" s="27" t="s">
        <v>13</v>
      </c>
      <c r="E53" s="28">
        <v>2</v>
      </c>
      <c r="F53" s="176"/>
      <c r="G53" s="177"/>
      <c r="I53" s="71"/>
    </row>
    <row r="54" spans="1:10" s="40" customFormat="1" ht="12" customHeight="1">
      <c r="A54" s="39"/>
      <c r="B54" s="81" t="s">
        <v>485</v>
      </c>
      <c r="C54" s="86" t="s">
        <v>146</v>
      </c>
      <c r="D54" s="27" t="s">
        <v>13</v>
      </c>
      <c r="E54" s="28">
        <v>2</v>
      </c>
      <c r="F54" s="176"/>
      <c r="G54" s="177"/>
      <c r="I54" s="71"/>
    </row>
    <row r="55" spans="1:10" s="40" customFormat="1" ht="12" customHeight="1">
      <c r="A55" s="39"/>
      <c r="B55" s="81" t="s">
        <v>486</v>
      </c>
      <c r="C55" s="86" t="s">
        <v>147</v>
      </c>
      <c r="D55" s="27" t="s">
        <v>13</v>
      </c>
      <c r="E55" s="28">
        <v>1</v>
      </c>
      <c r="F55" s="176"/>
      <c r="G55" s="177"/>
      <c r="I55" s="71"/>
    </row>
    <row r="56" spans="1:10" s="40" customFormat="1" ht="12" customHeight="1">
      <c r="A56" s="39"/>
      <c r="B56" s="81" t="s">
        <v>487</v>
      </c>
      <c r="C56" s="86" t="s">
        <v>148</v>
      </c>
      <c r="D56" s="27" t="s">
        <v>13</v>
      </c>
      <c r="E56" s="28">
        <v>1</v>
      </c>
      <c r="F56" s="176"/>
      <c r="G56" s="177"/>
      <c r="I56" s="71"/>
    </row>
    <row r="57" spans="1:10" s="40" customFormat="1" ht="12" customHeight="1">
      <c r="A57" s="39"/>
      <c r="B57" s="81" t="s">
        <v>488</v>
      </c>
      <c r="C57" s="86" t="s">
        <v>149</v>
      </c>
      <c r="D57" s="27" t="s">
        <v>13</v>
      </c>
      <c r="E57" s="28">
        <v>1</v>
      </c>
      <c r="F57" s="176"/>
      <c r="G57" s="177"/>
      <c r="I57" s="71"/>
    </row>
    <row r="58" spans="1:10" s="40" customFormat="1" ht="12" customHeight="1">
      <c r="A58" s="39"/>
      <c r="B58" s="81" t="s">
        <v>489</v>
      </c>
      <c r="C58" s="86" t="s">
        <v>16</v>
      </c>
      <c r="D58" s="27" t="s">
        <v>13</v>
      </c>
      <c r="E58" s="28">
        <v>21</v>
      </c>
      <c r="F58" s="176"/>
      <c r="G58" s="177"/>
      <c r="I58" s="71"/>
    </row>
    <row r="59" spans="1:10" s="40" customFormat="1" ht="12" customHeight="1">
      <c r="A59" s="39"/>
      <c r="B59" s="75"/>
      <c r="C59" s="76"/>
      <c r="D59" s="27"/>
      <c r="E59" s="28"/>
      <c r="F59" s="170"/>
      <c r="G59" s="171"/>
    </row>
    <row r="60" spans="1:10" s="40" customFormat="1" ht="12" customHeight="1" thickBot="1">
      <c r="A60" s="39"/>
      <c r="B60" s="73"/>
      <c r="C60" s="34" t="s">
        <v>102</v>
      </c>
      <c r="D60" s="35"/>
      <c r="E60" s="32"/>
      <c r="F60" s="170"/>
      <c r="G60" s="172"/>
    </row>
    <row r="61" spans="1:10" s="40" customFormat="1" ht="12" customHeight="1" thickTop="1">
      <c r="A61" s="39"/>
      <c r="B61" s="75"/>
      <c r="C61" s="76"/>
      <c r="D61" s="27"/>
      <c r="E61" s="28"/>
      <c r="F61" s="170"/>
      <c r="G61" s="171"/>
    </row>
    <row r="62" spans="1:10" s="40" customFormat="1" ht="12" customHeight="1" thickBot="1">
      <c r="A62" s="39"/>
      <c r="B62" s="73"/>
      <c r="C62" s="34" t="s">
        <v>103</v>
      </c>
      <c r="D62" s="35"/>
      <c r="E62" s="32"/>
      <c r="F62" s="170"/>
      <c r="G62" s="172"/>
    </row>
    <row r="63" spans="1:10" s="40" customFormat="1" ht="12" customHeight="1" thickTop="1">
      <c r="A63" s="39"/>
      <c r="B63" s="75"/>
      <c r="C63" s="76"/>
      <c r="D63" s="27"/>
      <c r="E63" s="28"/>
      <c r="F63" s="170"/>
      <c r="G63" s="171"/>
    </row>
    <row r="64" spans="1:10" s="17" customFormat="1" ht="12" customHeight="1">
      <c r="B64" s="14"/>
      <c r="C64" s="30" t="s">
        <v>19</v>
      </c>
      <c r="D64" s="31"/>
      <c r="E64" s="32"/>
      <c r="F64" s="170"/>
      <c r="G64" s="178"/>
      <c r="I64" s="18"/>
      <c r="J64" s="18"/>
    </row>
    <row r="65" spans="1:10" s="17" customFormat="1" ht="12" customHeight="1">
      <c r="B65" s="38">
        <v>2</v>
      </c>
      <c r="C65" s="30" t="s">
        <v>20</v>
      </c>
      <c r="D65" s="31"/>
      <c r="E65" s="32"/>
      <c r="F65" s="170"/>
      <c r="G65" s="178"/>
      <c r="I65" s="18"/>
      <c r="J65" s="18"/>
    </row>
    <row r="66" spans="1:10" s="17" customFormat="1" ht="12" customHeight="1">
      <c r="B66" s="14"/>
      <c r="C66" s="33"/>
      <c r="D66" s="16"/>
      <c r="E66" s="9"/>
      <c r="F66" s="168"/>
      <c r="G66" s="169"/>
      <c r="I66" s="18"/>
      <c r="J66" s="18"/>
    </row>
    <row r="67" spans="1:10" s="17" customFormat="1" ht="12" customHeight="1">
      <c r="B67" s="38">
        <v>2.1</v>
      </c>
      <c r="C67" s="66" t="s">
        <v>65</v>
      </c>
      <c r="D67" s="16"/>
      <c r="E67" s="9"/>
      <c r="F67" s="168"/>
      <c r="G67" s="169"/>
      <c r="I67" s="18"/>
      <c r="J67" s="18"/>
    </row>
    <row r="68" spans="1:10" s="17" customFormat="1" ht="12" customHeight="1">
      <c r="B68" s="14"/>
      <c r="C68" s="66"/>
      <c r="D68" s="16"/>
      <c r="E68" s="9"/>
      <c r="F68" s="168"/>
      <c r="G68" s="169"/>
      <c r="I68" s="18"/>
      <c r="J68" s="18"/>
    </row>
    <row r="69" spans="1:10" s="5" customFormat="1" ht="12" customHeight="1">
      <c r="B69" s="14" t="s">
        <v>34</v>
      </c>
      <c r="C69" s="46" t="s">
        <v>490</v>
      </c>
      <c r="D69" s="16" t="s">
        <v>22</v>
      </c>
      <c r="E69" s="59">
        <f>22*6*5</f>
        <v>660</v>
      </c>
      <c r="F69" s="179"/>
      <c r="G69" s="174"/>
      <c r="I69" s="4"/>
      <c r="J69" s="4"/>
    </row>
    <row r="70" spans="1:10" s="5" customFormat="1" ht="12" customHeight="1">
      <c r="B70" s="14" t="s">
        <v>35</v>
      </c>
      <c r="C70" s="46" t="s">
        <v>491</v>
      </c>
      <c r="D70" s="16" t="s">
        <v>22</v>
      </c>
      <c r="E70" s="59">
        <f t="shared" ref="E70:E79" si="0">22*6*5</f>
        <v>660</v>
      </c>
      <c r="F70" s="179"/>
      <c r="G70" s="174"/>
      <c r="I70" s="4"/>
      <c r="J70" s="4"/>
    </row>
    <row r="71" spans="1:10" s="5" customFormat="1" ht="12" customHeight="1">
      <c r="B71" s="14" t="s">
        <v>36</v>
      </c>
      <c r="C71" s="46" t="s">
        <v>492</v>
      </c>
      <c r="D71" s="16" t="s">
        <v>22</v>
      </c>
      <c r="E71" s="59">
        <f t="shared" si="0"/>
        <v>660</v>
      </c>
      <c r="F71" s="179"/>
      <c r="G71" s="174"/>
      <c r="I71" s="4"/>
      <c r="J71" s="4"/>
    </row>
    <row r="72" spans="1:10" s="5" customFormat="1" ht="12" customHeight="1">
      <c r="B72" s="14" t="s">
        <v>37</v>
      </c>
      <c r="C72" s="46" t="s">
        <v>493</v>
      </c>
      <c r="D72" s="16" t="s">
        <v>22</v>
      </c>
      <c r="E72" s="59">
        <f t="shared" si="0"/>
        <v>660</v>
      </c>
      <c r="F72" s="179"/>
      <c r="G72" s="174"/>
      <c r="I72" s="4"/>
      <c r="J72" s="4"/>
    </row>
    <row r="73" spans="1:10" s="5" customFormat="1" ht="12" customHeight="1">
      <c r="B73" s="14" t="s">
        <v>38</v>
      </c>
      <c r="C73" s="46" t="s">
        <v>494</v>
      </c>
      <c r="D73" s="16" t="s">
        <v>22</v>
      </c>
      <c r="E73" s="59">
        <f t="shared" si="0"/>
        <v>660</v>
      </c>
      <c r="F73" s="179"/>
      <c r="G73" s="174"/>
      <c r="I73" s="4"/>
      <c r="J73" s="4"/>
    </row>
    <row r="74" spans="1:10" s="5" customFormat="1" ht="12" customHeight="1">
      <c r="B74" s="14" t="s">
        <v>39</v>
      </c>
      <c r="C74" s="46" t="s">
        <v>495</v>
      </c>
      <c r="D74" s="16" t="s">
        <v>22</v>
      </c>
      <c r="E74" s="59">
        <f t="shared" si="0"/>
        <v>660</v>
      </c>
      <c r="F74" s="179"/>
      <c r="G74" s="174"/>
      <c r="I74" s="4"/>
      <c r="J74" s="4"/>
    </row>
    <row r="75" spans="1:10" s="5" customFormat="1" ht="12.65" customHeight="1">
      <c r="B75" s="14" t="s">
        <v>40</v>
      </c>
      <c r="C75" s="46" t="s">
        <v>496</v>
      </c>
      <c r="D75" s="16" t="s">
        <v>22</v>
      </c>
      <c r="E75" s="59">
        <f t="shared" si="0"/>
        <v>660</v>
      </c>
      <c r="F75" s="179"/>
      <c r="G75" s="174"/>
      <c r="I75" s="4"/>
      <c r="J75" s="4"/>
    </row>
    <row r="76" spans="1:10" s="5" customFormat="1" ht="12" customHeight="1">
      <c r="B76" s="14" t="s">
        <v>41</v>
      </c>
      <c r="C76" s="46" t="s">
        <v>497</v>
      </c>
      <c r="D76" s="16" t="s">
        <v>22</v>
      </c>
      <c r="E76" s="59">
        <f t="shared" si="0"/>
        <v>660</v>
      </c>
      <c r="F76" s="179"/>
      <c r="G76" s="174"/>
      <c r="I76" s="4"/>
      <c r="J76" s="4"/>
    </row>
    <row r="77" spans="1:10" s="5" customFormat="1" ht="12.65" customHeight="1">
      <c r="B77" s="14" t="s">
        <v>42</v>
      </c>
      <c r="C77" s="46" t="s">
        <v>498</v>
      </c>
      <c r="D77" s="16" t="s">
        <v>22</v>
      </c>
      <c r="E77" s="59">
        <f t="shared" si="0"/>
        <v>660</v>
      </c>
      <c r="F77" s="179"/>
      <c r="G77" s="174"/>
      <c r="I77" s="4"/>
      <c r="J77" s="4"/>
    </row>
    <row r="78" spans="1:10" s="5" customFormat="1" ht="12" customHeight="1">
      <c r="B78" s="14" t="s">
        <v>153</v>
      </c>
      <c r="C78" s="46" t="s">
        <v>499</v>
      </c>
      <c r="D78" s="16" t="s">
        <v>22</v>
      </c>
      <c r="E78" s="59">
        <f t="shared" si="0"/>
        <v>660</v>
      </c>
      <c r="F78" s="179"/>
      <c r="G78" s="174"/>
      <c r="I78" s="4"/>
      <c r="J78" s="4"/>
    </row>
    <row r="79" spans="1:10" s="5" customFormat="1" ht="12" customHeight="1">
      <c r="B79" s="14" t="s">
        <v>154</v>
      </c>
      <c r="C79" s="46" t="s">
        <v>500</v>
      </c>
      <c r="D79" s="16" t="s">
        <v>22</v>
      </c>
      <c r="E79" s="59">
        <f t="shared" si="0"/>
        <v>660</v>
      </c>
      <c r="F79" s="179"/>
      <c r="G79" s="174"/>
      <c r="I79" s="4"/>
      <c r="J79" s="4"/>
    </row>
    <row r="80" spans="1:10" s="60" customFormat="1" ht="12" customHeight="1">
      <c r="A80" s="58"/>
      <c r="B80" s="14" t="s">
        <v>355</v>
      </c>
      <c r="C80" s="76" t="s">
        <v>501</v>
      </c>
      <c r="D80" s="16" t="s">
        <v>22</v>
      </c>
      <c r="E80" s="59">
        <f>22*6*5*2</f>
        <v>1320</v>
      </c>
      <c r="F80" s="180"/>
      <c r="G80" s="174"/>
      <c r="J80" s="71"/>
    </row>
    <row r="81" spans="1:10" s="60" customFormat="1" ht="12" customHeight="1">
      <c r="A81" s="58"/>
      <c r="B81" s="14"/>
      <c r="C81" s="76"/>
      <c r="D81" s="16"/>
      <c r="E81" s="59"/>
      <c r="F81" s="180"/>
      <c r="G81" s="177"/>
      <c r="J81" s="71"/>
    </row>
    <row r="82" spans="1:10" s="17" customFormat="1" ht="12" customHeight="1" thickBot="1">
      <c r="B82" s="14"/>
      <c r="C82" s="34" t="s">
        <v>140</v>
      </c>
      <c r="D82" s="35"/>
      <c r="E82" s="32"/>
      <c r="F82" s="170"/>
      <c r="G82" s="172"/>
      <c r="I82" s="18"/>
      <c r="J82" s="18"/>
    </row>
    <row r="83" spans="1:10" s="17" customFormat="1" ht="12" customHeight="1" thickTop="1">
      <c r="B83" s="14"/>
      <c r="C83" s="36"/>
      <c r="D83" s="35"/>
      <c r="E83" s="37"/>
      <c r="F83" s="181"/>
      <c r="G83" s="182"/>
      <c r="I83" s="18"/>
      <c r="J83" s="18"/>
    </row>
    <row r="84" spans="1:10" s="40" customFormat="1" ht="12" customHeight="1">
      <c r="A84" s="39"/>
      <c r="B84" s="41">
        <v>2.2000000000000002</v>
      </c>
      <c r="C84" s="54" t="s">
        <v>66</v>
      </c>
      <c r="D84" s="55"/>
      <c r="E84" s="43"/>
      <c r="F84" s="183"/>
      <c r="G84" s="184"/>
    </row>
    <row r="85" spans="1:10" s="40" customFormat="1" ht="12" customHeight="1">
      <c r="A85" s="39"/>
      <c r="B85" s="56"/>
      <c r="C85" s="57"/>
      <c r="D85" s="55"/>
      <c r="E85" s="142"/>
      <c r="F85" s="183"/>
      <c r="G85" s="184"/>
    </row>
    <row r="86" spans="1:10" s="40" customFormat="1" ht="12" customHeight="1">
      <c r="A86" s="39"/>
      <c r="B86" s="41">
        <v>2.2000000000000002</v>
      </c>
      <c r="C86" s="49" t="s">
        <v>21</v>
      </c>
      <c r="D86" s="55"/>
      <c r="E86" s="43"/>
      <c r="F86" s="185"/>
      <c r="G86" s="186"/>
    </row>
    <row r="87" spans="1:10" s="40" customFormat="1" ht="12" customHeight="1">
      <c r="A87" s="39"/>
      <c r="B87" s="41"/>
      <c r="C87" s="49"/>
      <c r="D87" s="55"/>
      <c r="E87" s="43"/>
      <c r="F87" s="185"/>
      <c r="G87" s="186"/>
    </row>
    <row r="88" spans="1:10" s="60" customFormat="1" ht="12" customHeight="1">
      <c r="A88" s="58"/>
      <c r="B88" s="50" t="s">
        <v>44</v>
      </c>
      <c r="C88" s="46" t="s">
        <v>502</v>
      </c>
      <c r="D88" s="16" t="s">
        <v>22</v>
      </c>
      <c r="E88" s="59">
        <f>208*8</f>
        <v>1664</v>
      </c>
      <c r="F88" s="179"/>
      <c r="G88" s="171"/>
      <c r="J88" s="48"/>
    </row>
    <row r="89" spans="1:10" s="60" customFormat="1" ht="12" customHeight="1">
      <c r="A89" s="58"/>
      <c r="B89" s="50" t="s">
        <v>45</v>
      </c>
      <c r="C89" s="76" t="s">
        <v>503</v>
      </c>
      <c r="D89" s="16" t="s">
        <v>22</v>
      </c>
      <c r="E89" s="59">
        <f t="shared" ref="E89:E98" si="1">208*8</f>
        <v>1664</v>
      </c>
      <c r="F89" s="180"/>
      <c r="G89" s="171"/>
      <c r="J89" s="71"/>
    </row>
    <row r="90" spans="1:10" s="60" customFormat="1" ht="12" customHeight="1">
      <c r="A90" s="58"/>
      <c r="B90" s="50" t="s">
        <v>46</v>
      </c>
      <c r="C90" s="46" t="s">
        <v>504</v>
      </c>
      <c r="D90" s="16" t="s">
        <v>22</v>
      </c>
      <c r="E90" s="59">
        <f t="shared" si="1"/>
        <v>1664</v>
      </c>
      <c r="F90" s="179"/>
      <c r="G90" s="171"/>
      <c r="J90" s="48"/>
    </row>
    <row r="91" spans="1:10" s="60" customFormat="1" ht="12" customHeight="1">
      <c r="A91" s="58"/>
      <c r="B91" s="50" t="s">
        <v>47</v>
      </c>
      <c r="C91" s="46" t="s">
        <v>505</v>
      </c>
      <c r="D91" s="16" t="s">
        <v>22</v>
      </c>
      <c r="E91" s="59">
        <f t="shared" si="1"/>
        <v>1664</v>
      </c>
      <c r="F91" s="179"/>
      <c r="G91" s="171"/>
      <c r="J91" s="48"/>
    </row>
    <row r="92" spans="1:10" s="60" customFormat="1" ht="12" customHeight="1">
      <c r="A92" s="58"/>
      <c r="B92" s="50" t="s">
        <v>48</v>
      </c>
      <c r="C92" s="46" t="s">
        <v>118</v>
      </c>
      <c r="D92" s="16" t="s">
        <v>22</v>
      </c>
      <c r="E92" s="59">
        <f t="shared" si="1"/>
        <v>1664</v>
      </c>
      <c r="F92" s="179"/>
      <c r="G92" s="171"/>
      <c r="J92" s="48"/>
    </row>
    <row r="93" spans="1:10" s="60" customFormat="1" ht="12" customHeight="1">
      <c r="A93" s="58"/>
      <c r="B93" s="50" t="s">
        <v>49</v>
      </c>
      <c r="C93" s="46" t="s">
        <v>506</v>
      </c>
      <c r="D93" s="16" t="s">
        <v>22</v>
      </c>
      <c r="E93" s="59">
        <f t="shared" si="1"/>
        <v>1664</v>
      </c>
      <c r="F93" s="179"/>
      <c r="G93" s="171"/>
      <c r="J93" s="48"/>
    </row>
    <row r="94" spans="1:10" s="60" customFormat="1" ht="12" customHeight="1">
      <c r="A94" s="58"/>
      <c r="B94" s="50" t="s">
        <v>50</v>
      </c>
      <c r="C94" s="46" t="s">
        <v>119</v>
      </c>
      <c r="D94" s="16" t="s">
        <v>22</v>
      </c>
      <c r="E94" s="59">
        <f t="shared" si="1"/>
        <v>1664</v>
      </c>
      <c r="F94" s="179"/>
      <c r="G94" s="171"/>
      <c r="J94" s="48"/>
    </row>
    <row r="95" spans="1:10" s="40" customFormat="1" ht="12" customHeight="1">
      <c r="A95" s="39"/>
      <c r="B95" s="50" t="s">
        <v>51</v>
      </c>
      <c r="C95" s="61" t="s">
        <v>67</v>
      </c>
      <c r="D95" s="16" t="s">
        <v>22</v>
      </c>
      <c r="E95" s="59">
        <f t="shared" si="1"/>
        <v>1664</v>
      </c>
      <c r="F95" s="179"/>
      <c r="G95" s="171"/>
    </row>
    <row r="96" spans="1:10" s="60" customFormat="1" ht="12" customHeight="1">
      <c r="A96" s="58"/>
      <c r="B96" s="50" t="s">
        <v>52</v>
      </c>
      <c r="C96" s="46" t="s">
        <v>110</v>
      </c>
      <c r="D96" s="16" t="s">
        <v>22</v>
      </c>
      <c r="E96" s="59">
        <f t="shared" si="1"/>
        <v>1664</v>
      </c>
      <c r="F96" s="179"/>
      <c r="G96" s="171"/>
      <c r="J96" s="48"/>
    </row>
    <row r="97" spans="1:10" s="40" customFormat="1" ht="12" customHeight="1">
      <c r="A97" s="39"/>
      <c r="B97" s="50" t="s">
        <v>53</v>
      </c>
      <c r="C97" s="76" t="s">
        <v>507</v>
      </c>
      <c r="D97" s="16" t="s">
        <v>22</v>
      </c>
      <c r="E97" s="59">
        <f t="shared" si="1"/>
        <v>1664</v>
      </c>
      <c r="F97" s="180"/>
      <c r="G97" s="171"/>
    </row>
    <row r="98" spans="1:10" s="40" customFormat="1" ht="12" customHeight="1">
      <c r="A98" s="39"/>
      <c r="B98" s="50" t="s">
        <v>112</v>
      </c>
      <c r="C98" s="61" t="s">
        <v>111</v>
      </c>
      <c r="D98" s="16" t="s">
        <v>22</v>
      </c>
      <c r="E98" s="59">
        <f t="shared" si="1"/>
        <v>1664</v>
      </c>
      <c r="F98" s="179"/>
      <c r="G98" s="171"/>
    </row>
    <row r="99" spans="1:10" s="40" customFormat="1" ht="12" customHeight="1">
      <c r="A99" s="39"/>
      <c r="B99" s="50" t="s">
        <v>113</v>
      </c>
      <c r="C99" s="61" t="s">
        <v>68</v>
      </c>
      <c r="D99" s="16" t="s">
        <v>22</v>
      </c>
      <c r="E99" s="59">
        <f>208*8*4</f>
        <v>6656</v>
      </c>
      <c r="F99" s="179"/>
      <c r="G99" s="171"/>
      <c r="I99" s="143"/>
    </row>
    <row r="100" spans="1:10" s="40" customFormat="1" ht="12" customHeight="1">
      <c r="A100" s="39"/>
      <c r="B100" s="50" t="s">
        <v>134</v>
      </c>
      <c r="C100" s="61" t="s">
        <v>69</v>
      </c>
      <c r="D100" s="16" t="s">
        <v>22</v>
      </c>
      <c r="E100" s="59">
        <f>208*8*8</f>
        <v>13312</v>
      </c>
      <c r="F100" s="179"/>
      <c r="G100" s="171"/>
      <c r="I100" s="143"/>
    </row>
    <row r="101" spans="1:10" s="60" customFormat="1" ht="12" customHeight="1">
      <c r="A101" s="58"/>
      <c r="B101" s="50" t="s">
        <v>135</v>
      </c>
      <c r="C101" s="46" t="s">
        <v>120</v>
      </c>
      <c r="D101" s="16" t="s">
        <v>22</v>
      </c>
      <c r="E101" s="59">
        <f>208*8*2</f>
        <v>3328</v>
      </c>
      <c r="F101" s="179"/>
      <c r="G101" s="171"/>
      <c r="I101" s="144"/>
      <c r="J101" s="48"/>
    </row>
    <row r="102" spans="1:10" s="60" customFormat="1" ht="12" customHeight="1">
      <c r="A102" s="58"/>
      <c r="B102" s="50"/>
      <c r="C102" s="46"/>
      <c r="D102" s="16"/>
      <c r="E102" s="59"/>
      <c r="F102" s="179"/>
      <c r="G102" s="171"/>
      <c r="J102" s="48"/>
    </row>
    <row r="103" spans="1:10" s="40" customFormat="1" ht="12" customHeight="1" thickBot="1">
      <c r="A103" s="39"/>
      <c r="B103" s="44"/>
      <c r="C103" s="52" t="s">
        <v>139</v>
      </c>
      <c r="D103" s="53"/>
      <c r="E103" s="43"/>
      <c r="F103" s="170"/>
      <c r="G103" s="187"/>
    </row>
    <row r="104" spans="1:10" s="40" customFormat="1" ht="12" customHeight="1" thickTop="1">
      <c r="A104" s="39"/>
      <c r="B104" s="56"/>
      <c r="C104" s="62"/>
      <c r="D104" s="43"/>
      <c r="E104" s="43"/>
      <c r="F104" s="170"/>
      <c r="G104" s="178"/>
    </row>
    <row r="105" spans="1:10" s="40" customFormat="1" ht="12" customHeight="1">
      <c r="A105" s="39"/>
      <c r="B105" s="56"/>
      <c r="C105" s="62"/>
      <c r="D105" s="43"/>
      <c r="E105" s="43"/>
      <c r="F105" s="170"/>
      <c r="G105" s="178"/>
    </row>
    <row r="106" spans="1:10" s="40" customFormat="1" ht="12" customHeight="1">
      <c r="A106" s="39"/>
      <c r="B106" s="41">
        <v>2.2999999999999998</v>
      </c>
      <c r="C106" s="49" t="s">
        <v>43</v>
      </c>
      <c r="D106" s="42"/>
      <c r="E106" s="63"/>
      <c r="F106" s="188"/>
      <c r="G106" s="186"/>
    </row>
    <row r="107" spans="1:10" s="40" customFormat="1" ht="12" customHeight="1">
      <c r="A107" s="39"/>
      <c r="B107" s="50" t="s">
        <v>55</v>
      </c>
      <c r="C107" s="47" t="str">
        <f t="shared" ref="C107:C119" si="2">C89</f>
        <v>Site Agent / Supervisor (5 Years Relevant experience) (1 Off)</v>
      </c>
      <c r="D107" s="16" t="s">
        <v>22</v>
      </c>
      <c r="E107" s="45">
        <f>6*43</f>
        <v>258</v>
      </c>
      <c r="F107" s="170"/>
      <c r="G107" s="171"/>
    </row>
    <row r="108" spans="1:10" s="40" customFormat="1" ht="12" customHeight="1">
      <c r="A108" s="39"/>
      <c r="B108" s="50" t="s">
        <v>56</v>
      </c>
      <c r="C108" s="47" t="str">
        <f t="shared" si="2"/>
        <v>Electrical Technician Trade (3 Years Relevant experience) (1 Off)</v>
      </c>
      <c r="D108" s="16" t="s">
        <v>22</v>
      </c>
      <c r="E108" s="45">
        <f t="shared" ref="E108:E116" si="3">6*43</f>
        <v>258</v>
      </c>
      <c r="F108" s="170"/>
      <c r="G108" s="171"/>
    </row>
    <row r="109" spans="1:10" s="40" customFormat="1" ht="12" customHeight="1">
      <c r="A109" s="39"/>
      <c r="B109" s="50" t="s">
        <v>57</v>
      </c>
      <c r="C109" s="47" t="str">
        <f t="shared" si="2"/>
        <v>C&amp;I Electrician Trade (3 Years Relevant experience) (1 Off)</v>
      </c>
      <c r="D109" s="16" t="s">
        <v>22</v>
      </c>
      <c r="E109" s="45">
        <f t="shared" si="3"/>
        <v>258</v>
      </c>
      <c r="F109" s="170"/>
      <c r="G109" s="171"/>
    </row>
    <row r="110" spans="1:10" s="40" customFormat="1" ht="12" customHeight="1">
      <c r="A110" s="39"/>
      <c r="B110" s="50" t="s">
        <v>58</v>
      </c>
      <c r="C110" s="47" t="str">
        <f t="shared" si="2"/>
        <v>Mechanical Technician Trade (3 Years Relevant experience) (1 Off)</v>
      </c>
      <c r="D110" s="16" t="s">
        <v>22</v>
      </c>
      <c r="E110" s="45">
        <f t="shared" si="3"/>
        <v>258</v>
      </c>
      <c r="F110" s="170"/>
      <c r="G110" s="171"/>
    </row>
    <row r="111" spans="1:10" s="40" customFormat="1" ht="12" customHeight="1">
      <c r="A111" s="39"/>
      <c r="B111" s="50" t="s">
        <v>59</v>
      </c>
      <c r="C111" s="47" t="str">
        <f t="shared" si="2"/>
        <v>Civil Electrician Trade (3 Years Relevant experience) (1 Off)</v>
      </c>
      <c r="D111" s="16" t="s">
        <v>22</v>
      </c>
      <c r="E111" s="45">
        <f t="shared" si="3"/>
        <v>258</v>
      </c>
      <c r="F111" s="170"/>
      <c r="G111" s="171"/>
    </row>
    <row r="112" spans="1:10" s="40" customFormat="1" ht="12" customHeight="1">
      <c r="A112" s="39"/>
      <c r="B112" s="50" t="s">
        <v>60</v>
      </c>
      <c r="C112" s="47" t="str">
        <f t="shared" si="2"/>
        <v>Structural Technician Trade (3 Years Relevant experience) (1 Off)</v>
      </c>
      <c r="D112" s="16" t="s">
        <v>22</v>
      </c>
      <c r="E112" s="45">
        <f t="shared" si="3"/>
        <v>258</v>
      </c>
      <c r="F112" s="170"/>
      <c r="G112" s="171"/>
    </row>
    <row r="113" spans="1:9" s="40" customFormat="1" ht="12" customHeight="1">
      <c r="A113" s="39"/>
      <c r="B113" s="50" t="s">
        <v>61</v>
      </c>
      <c r="C113" s="47" t="str">
        <f t="shared" si="2"/>
        <v>Safety Officer (3 Years Relevant experience) (1 Off)</v>
      </c>
      <c r="D113" s="16" t="s">
        <v>22</v>
      </c>
      <c r="E113" s="45">
        <f t="shared" si="3"/>
        <v>258</v>
      </c>
      <c r="F113" s="170"/>
      <c r="G113" s="171"/>
    </row>
    <row r="114" spans="1:9" s="40" customFormat="1" ht="12" customHeight="1">
      <c r="A114" s="39"/>
      <c r="B114" s="50" t="s">
        <v>62</v>
      </c>
      <c r="C114" s="47" t="str">
        <f t="shared" si="2"/>
        <v>Rigger (3 Years Relevant experience) (1 Off)</v>
      </c>
      <c r="D114" s="16" t="s">
        <v>22</v>
      </c>
      <c r="E114" s="45">
        <f t="shared" si="3"/>
        <v>258</v>
      </c>
      <c r="F114" s="170"/>
      <c r="G114" s="171"/>
    </row>
    <row r="115" spans="1:9" s="40" customFormat="1" ht="12" customHeight="1">
      <c r="A115" s="39"/>
      <c r="B115" s="50" t="s">
        <v>63</v>
      </c>
      <c r="C115" s="47" t="str">
        <f t="shared" si="2"/>
        <v>Document Controller (3 Years Relevant experience) (1 Off)</v>
      </c>
      <c r="D115" s="16" t="s">
        <v>22</v>
      </c>
      <c r="E115" s="45">
        <f t="shared" si="3"/>
        <v>258</v>
      </c>
      <c r="F115" s="170"/>
      <c r="G115" s="171"/>
    </row>
    <row r="116" spans="1:9" s="40" customFormat="1" ht="12" customHeight="1">
      <c r="A116" s="39"/>
      <c r="B116" s="50" t="s">
        <v>64</v>
      </c>
      <c r="C116" s="47" t="str">
        <f t="shared" si="2"/>
        <v>Storeman (3 Years Relevant experience) (1 Off)</v>
      </c>
      <c r="D116" s="16" t="s">
        <v>22</v>
      </c>
      <c r="E116" s="45">
        <f t="shared" si="3"/>
        <v>258</v>
      </c>
      <c r="F116" s="170"/>
      <c r="G116" s="171"/>
    </row>
    <row r="117" spans="1:9" s="40" customFormat="1" ht="12" customHeight="1">
      <c r="A117" s="39"/>
      <c r="B117" s="50" t="s">
        <v>114</v>
      </c>
      <c r="C117" s="47" t="str">
        <f t="shared" si="2"/>
        <v>Semi-skilled site support (3 Years Relevant experience) (4 Off)</v>
      </c>
      <c r="D117" s="16" t="s">
        <v>22</v>
      </c>
      <c r="E117" s="45">
        <f>6*43*4</f>
        <v>1032</v>
      </c>
      <c r="F117" s="170"/>
      <c r="G117" s="171"/>
      <c r="I117" s="143"/>
    </row>
    <row r="118" spans="1:9" s="40" customFormat="1" ht="12" customHeight="1">
      <c r="A118" s="39"/>
      <c r="B118" s="50" t="s">
        <v>115</v>
      </c>
      <c r="C118" s="47" t="str">
        <f t="shared" si="2"/>
        <v>General Labour (1-3 Years Relevant experience) (8 Off)</v>
      </c>
      <c r="D118" s="16" t="s">
        <v>22</v>
      </c>
      <c r="E118" s="45">
        <f>6*43*8</f>
        <v>2064</v>
      </c>
      <c r="F118" s="170"/>
      <c r="G118" s="171"/>
      <c r="I118" s="143"/>
    </row>
    <row r="119" spans="1:9" s="40" customFormat="1" ht="12" customHeight="1">
      <c r="A119" s="39"/>
      <c r="B119" s="50" t="s">
        <v>133</v>
      </c>
      <c r="C119" s="47" t="str">
        <f t="shared" si="2"/>
        <v>Driver (For 14 Bus Seater) (2 Off)</v>
      </c>
      <c r="D119" s="16" t="s">
        <v>22</v>
      </c>
      <c r="E119" s="45">
        <f>6*43*2</f>
        <v>516</v>
      </c>
      <c r="F119" s="170"/>
      <c r="G119" s="171"/>
      <c r="I119" s="143"/>
    </row>
    <row r="120" spans="1:9" s="40" customFormat="1" ht="12" customHeight="1">
      <c r="A120" s="39"/>
      <c r="B120" s="64"/>
      <c r="C120" s="51"/>
      <c r="D120" s="65"/>
      <c r="E120" s="45"/>
      <c r="F120" s="170"/>
      <c r="G120" s="171"/>
    </row>
    <row r="121" spans="1:9" s="40" customFormat="1" ht="12" customHeight="1" thickBot="1">
      <c r="A121" s="39"/>
      <c r="B121" s="44"/>
      <c r="C121" s="52" t="s">
        <v>138</v>
      </c>
      <c r="D121" s="53"/>
      <c r="E121" s="43"/>
      <c r="F121" s="170"/>
      <c r="G121" s="187"/>
    </row>
    <row r="122" spans="1:9" s="40" customFormat="1" ht="12" customHeight="1" thickTop="1">
      <c r="A122" s="39"/>
      <c r="B122" s="56"/>
      <c r="C122" s="62"/>
      <c r="D122" s="43"/>
      <c r="E122" s="43"/>
      <c r="F122" s="170"/>
      <c r="G122" s="178"/>
    </row>
    <row r="123" spans="1:9" s="40" customFormat="1" ht="12" customHeight="1">
      <c r="A123" s="39"/>
      <c r="B123" s="41">
        <v>2.4</v>
      </c>
      <c r="C123" s="49" t="s">
        <v>54</v>
      </c>
      <c r="D123" s="42"/>
      <c r="E123" s="63"/>
      <c r="F123" s="188"/>
      <c r="G123" s="186"/>
    </row>
    <row r="124" spans="1:9" s="40" customFormat="1" ht="12" customHeight="1">
      <c r="A124" s="39"/>
      <c r="B124" s="50" t="s">
        <v>70</v>
      </c>
      <c r="C124" s="47" t="str">
        <f t="shared" ref="C124:C136" si="4">C107</f>
        <v>Site Agent / Supervisor (5 Years Relevant experience) (1 Off)</v>
      </c>
      <c r="D124" s="16" t="s">
        <v>22</v>
      </c>
      <c r="E124" s="45">
        <f>55*6</f>
        <v>330</v>
      </c>
      <c r="F124" s="170"/>
      <c r="G124" s="171"/>
    </row>
    <row r="125" spans="1:9" s="40" customFormat="1" ht="12" customHeight="1">
      <c r="A125" s="39"/>
      <c r="B125" s="50" t="s">
        <v>71</v>
      </c>
      <c r="C125" s="47" t="str">
        <f t="shared" si="4"/>
        <v>Electrical Technician Trade (3 Years Relevant experience) (1 Off)</v>
      </c>
      <c r="D125" s="16" t="s">
        <v>22</v>
      </c>
      <c r="E125" s="45">
        <f t="shared" ref="E125:E133" si="5">55*6</f>
        <v>330</v>
      </c>
      <c r="F125" s="170"/>
      <c r="G125" s="171"/>
    </row>
    <row r="126" spans="1:9" s="40" customFormat="1" ht="12" customHeight="1">
      <c r="A126" s="39"/>
      <c r="B126" s="50" t="s">
        <v>72</v>
      </c>
      <c r="C126" s="47" t="str">
        <f t="shared" si="4"/>
        <v>C&amp;I Electrician Trade (3 Years Relevant experience) (1 Off)</v>
      </c>
      <c r="D126" s="16" t="s">
        <v>22</v>
      </c>
      <c r="E126" s="45">
        <f t="shared" si="5"/>
        <v>330</v>
      </c>
      <c r="F126" s="170"/>
      <c r="G126" s="171"/>
    </row>
    <row r="127" spans="1:9" s="40" customFormat="1" ht="12" customHeight="1">
      <c r="A127" s="39"/>
      <c r="B127" s="50" t="s">
        <v>73</v>
      </c>
      <c r="C127" s="47" t="str">
        <f t="shared" si="4"/>
        <v>Mechanical Technician Trade (3 Years Relevant experience) (1 Off)</v>
      </c>
      <c r="D127" s="16" t="s">
        <v>22</v>
      </c>
      <c r="E127" s="45">
        <f t="shared" si="5"/>
        <v>330</v>
      </c>
      <c r="F127" s="170"/>
      <c r="G127" s="171"/>
    </row>
    <row r="128" spans="1:9" s="40" customFormat="1" ht="12" customHeight="1">
      <c r="A128" s="39"/>
      <c r="B128" s="50" t="s">
        <v>74</v>
      </c>
      <c r="C128" s="47" t="str">
        <f t="shared" si="4"/>
        <v>Civil Electrician Trade (3 Years Relevant experience) (1 Off)</v>
      </c>
      <c r="D128" s="16" t="s">
        <v>22</v>
      </c>
      <c r="E128" s="45">
        <f t="shared" si="5"/>
        <v>330</v>
      </c>
      <c r="F128" s="170"/>
      <c r="G128" s="171"/>
    </row>
    <row r="129" spans="1:25" s="40" customFormat="1" ht="12" customHeight="1">
      <c r="A129" s="39"/>
      <c r="B129" s="50" t="s">
        <v>75</v>
      </c>
      <c r="C129" s="47" t="str">
        <f t="shared" si="4"/>
        <v>Structural Technician Trade (3 Years Relevant experience) (1 Off)</v>
      </c>
      <c r="D129" s="16" t="s">
        <v>22</v>
      </c>
      <c r="E129" s="45">
        <f t="shared" si="5"/>
        <v>330</v>
      </c>
      <c r="F129" s="170"/>
      <c r="G129" s="171"/>
    </row>
    <row r="130" spans="1:25" s="40" customFormat="1" ht="12" customHeight="1">
      <c r="A130" s="39"/>
      <c r="B130" s="50" t="s">
        <v>76</v>
      </c>
      <c r="C130" s="47" t="str">
        <f t="shared" si="4"/>
        <v>Safety Officer (3 Years Relevant experience) (1 Off)</v>
      </c>
      <c r="D130" s="16" t="s">
        <v>22</v>
      </c>
      <c r="E130" s="45">
        <f t="shared" si="5"/>
        <v>330</v>
      </c>
      <c r="F130" s="170"/>
      <c r="G130" s="171"/>
    </row>
    <row r="131" spans="1:25" s="40" customFormat="1" ht="12" customHeight="1">
      <c r="A131" s="39"/>
      <c r="B131" s="50" t="s">
        <v>77</v>
      </c>
      <c r="C131" s="47" t="str">
        <f t="shared" si="4"/>
        <v>Rigger (3 Years Relevant experience) (1 Off)</v>
      </c>
      <c r="D131" s="16" t="s">
        <v>22</v>
      </c>
      <c r="E131" s="45">
        <f t="shared" si="5"/>
        <v>330</v>
      </c>
      <c r="F131" s="170"/>
      <c r="G131" s="171"/>
    </row>
    <row r="132" spans="1:25" s="40" customFormat="1" ht="12" customHeight="1">
      <c r="A132" s="39"/>
      <c r="B132" s="50" t="s">
        <v>78</v>
      </c>
      <c r="C132" s="47" t="str">
        <f t="shared" si="4"/>
        <v>Document Controller (3 Years Relevant experience) (1 Off)</v>
      </c>
      <c r="D132" s="16" t="s">
        <v>22</v>
      </c>
      <c r="E132" s="45">
        <f t="shared" si="5"/>
        <v>330</v>
      </c>
      <c r="F132" s="170"/>
      <c r="G132" s="171"/>
    </row>
    <row r="133" spans="1:25" s="40" customFormat="1" ht="12" customHeight="1">
      <c r="A133" s="39"/>
      <c r="B133" s="50" t="s">
        <v>79</v>
      </c>
      <c r="C133" s="47" t="str">
        <f t="shared" si="4"/>
        <v>Storeman (3 Years Relevant experience) (1 Off)</v>
      </c>
      <c r="D133" s="16" t="s">
        <v>22</v>
      </c>
      <c r="E133" s="45">
        <f t="shared" si="5"/>
        <v>330</v>
      </c>
      <c r="F133" s="170"/>
      <c r="G133" s="171"/>
    </row>
    <row r="134" spans="1:25" s="40" customFormat="1" ht="12" customHeight="1">
      <c r="A134" s="39"/>
      <c r="B134" s="50" t="s">
        <v>116</v>
      </c>
      <c r="C134" s="47" t="str">
        <f t="shared" si="4"/>
        <v>Semi-skilled site support (3 Years Relevant experience) (4 Off)</v>
      </c>
      <c r="D134" s="16" t="s">
        <v>22</v>
      </c>
      <c r="E134" s="45">
        <f>55*6*4</f>
        <v>1320</v>
      </c>
      <c r="F134" s="170"/>
      <c r="G134" s="171"/>
      <c r="I134" s="143"/>
    </row>
    <row r="135" spans="1:25" s="40" customFormat="1" ht="12" customHeight="1">
      <c r="A135" s="39"/>
      <c r="B135" s="50" t="s">
        <v>117</v>
      </c>
      <c r="C135" s="47" t="str">
        <f t="shared" si="4"/>
        <v>General Labour (1-3 Years Relevant experience) (8 Off)</v>
      </c>
      <c r="D135" s="16" t="s">
        <v>22</v>
      </c>
      <c r="E135" s="45">
        <f>55*6*8</f>
        <v>2640</v>
      </c>
      <c r="F135" s="170"/>
      <c r="G135" s="171"/>
      <c r="I135" s="143"/>
    </row>
    <row r="136" spans="1:25" s="40" customFormat="1" ht="12" customHeight="1">
      <c r="A136" s="39"/>
      <c r="B136" s="50" t="s">
        <v>136</v>
      </c>
      <c r="C136" s="47" t="str">
        <f t="shared" si="4"/>
        <v>Driver (For 14 Bus Seater) (2 Off)</v>
      </c>
      <c r="D136" s="16" t="s">
        <v>22</v>
      </c>
      <c r="E136" s="45">
        <f>55*6*2</f>
        <v>660</v>
      </c>
      <c r="F136" s="170"/>
      <c r="G136" s="171"/>
      <c r="I136" s="143"/>
    </row>
    <row r="137" spans="1:25" s="40" customFormat="1" ht="12" customHeight="1">
      <c r="A137" s="39"/>
      <c r="B137" s="64"/>
      <c r="C137" s="51"/>
      <c r="D137" s="65"/>
      <c r="E137" s="45"/>
      <c r="F137" s="170"/>
      <c r="G137" s="171"/>
    </row>
    <row r="138" spans="1:25" s="40" customFormat="1" ht="12" customHeight="1" thickBot="1">
      <c r="A138" s="39"/>
      <c r="B138" s="56"/>
      <c r="C138" s="52" t="s">
        <v>137</v>
      </c>
      <c r="D138" s="53"/>
      <c r="E138" s="43"/>
      <c r="F138" s="170"/>
      <c r="G138" s="187"/>
    </row>
    <row r="139" spans="1:25" s="40" customFormat="1" ht="12" customHeight="1" thickTop="1">
      <c r="A139" s="39"/>
      <c r="B139" s="64"/>
      <c r="C139" s="51"/>
      <c r="D139" s="65"/>
      <c r="E139" s="45"/>
      <c r="F139" s="170"/>
      <c r="G139" s="171"/>
    </row>
    <row r="140" spans="1:25" s="40" customFormat="1" ht="12" customHeight="1" thickBot="1">
      <c r="A140" s="39"/>
      <c r="B140" s="56"/>
      <c r="C140" s="52" t="s">
        <v>524</v>
      </c>
      <c r="D140" s="53"/>
      <c r="E140" s="43"/>
      <c r="F140" s="170"/>
      <c r="G140" s="187"/>
    </row>
    <row r="141" spans="1:25" s="40" customFormat="1" ht="12" customHeight="1" thickTop="1">
      <c r="A141" s="39"/>
      <c r="B141" s="67"/>
      <c r="C141" s="68"/>
      <c r="D141" s="53"/>
      <c r="E141" s="69"/>
      <c r="F141" s="181"/>
      <c r="G141" s="189"/>
    </row>
    <row r="142" spans="1:25" ht="12" customHeight="1">
      <c r="B142" s="121"/>
      <c r="C142" s="122" t="s">
        <v>17</v>
      </c>
      <c r="D142" s="9"/>
      <c r="E142" s="123"/>
      <c r="F142" s="190"/>
      <c r="G142" s="191"/>
      <c r="I142" s="124"/>
      <c r="J142" s="2"/>
      <c r="Y142" s="1"/>
    </row>
    <row r="143" spans="1:25" ht="12" customHeight="1">
      <c r="B143" s="121">
        <v>3</v>
      </c>
      <c r="C143" s="122" t="s">
        <v>380</v>
      </c>
      <c r="D143" s="9"/>
      <c r="E143" s="123"/>
      <c r="F143" s="190"/>
      <c r="G143" s="191"/>
      <c r="I143" s="124"/>
      <c r="J143" s="2"/>
      <c r="Y143" s="1"/>
    </row>
    <row r="144" spans="1:25" ht="12" customHeight="1">
      <c r="B144" s="125"/>
      <c r="C144" s="122"/>
      <c r="D144" s="9"/>
      <c r="E144" s="123"/>
      <c r="F144" s="190"/>
      <c r="G144" s="191"/>
      <c r="I144" s="124"/>
      <c r="J144" s="2"/>
      <c r="Y144" s="1"/>
    </row>
    <row r="145" spans="1:25" ht="12" customHeight="1">
      <c r="B145" s="125">
        <v>3.1</v>
      </c>
      <c r="C145" s="47" t="s">
        <v>381</v>
      </c>
      <c r="D145" s="9" t="s">
        <v>121</v>
      </c>
      <c r="E145" s="123">
        <v>5</v>
      </c>
      <c r="F145" s="190"/>
      <c r="G145" s="191"/>
      <c r="I145" s="124"/>
      <c r="J145" s="2"/>
      <c r="Y145" s="1"/>
    </row>
    <row r="146" spans="1:25" ht="12" customHeight="1">
      <c r="B146" s="125">
        <v>3.2</v>
      </c>
      <c r="C146" s="47" t="s">
        <v>382</v>
      </c>
      <c r="D146" s="9" t="s">
        <v>121</v>
      </c>
      <c r="E146" s="123">
        <v>2</v>
      </c>
      <c r="F146" s="190"/>
      <c r="G146" s="191"/>
      <c r="I146" s="124"/>
      <c r="J146" s="2"/>
      <c r="Y146" s="1"/>
    </row>
    <row r="147" spans="1:25" ht="12" customHeight="1">
      <c r="B147" s="125">
        <v>3.3</v>
      </c>
      <c r="C147" s="47" t="s">
        <v>383</v>
      </c>
      <c r="D147" s="9" t="s">
        <v>121</v>
      </c>
      <c r="E147" s="123">
        <v>1</v>
      </c>
      <c r="F147" s="190"/>
      <c r="G147" s="191"/>
      <c r="I147" s="124"/>
      <c r="J147" s="2"/>
      <c r="Y147" s="1"/>
    </row>
    <row r="148" spans="1:25" ht="12" customHeight="1">
      <c r="B148" s="125">
        <v>3.4</v>
      </c>
      <c r="C148" s="47" t="s">
        <v>384</v>
      </c>
      <c r="D148" s="9" t="s">
        <v>121</v>
      </c>
      <c r="E148" s="123">
        <v>3</v>
      </c>
      <c r="F148" s="190"/>
      <c r="G148" s="191"/>
      <c r="I148" s="124"/>
      <c r="J148" s="2"/>
      <c r="Y148" s="1"/>
    </row>
    <row r="149" spans="1:25" ht="12" customHeight="1">
      <c r="B149" s="125">
        <v>3.5</v>
      </c>
      <c r="C149" s="47" t="s">
        <v>385</v>
      </c>
      <c r="D149" s="9" t="s">
        <v>121</v>
      </c>
      <c r="E149" s="123">
        <v>5</v>
      </c>
      <c r="F149" s="190"/>
      <c r="G149" s="191"/>
      <c r="I149" s="124"/>
      <c r="J149" s="2"/>
      <c r="Y149" s="1"/>
    </row>
    <row r="150" spans="1:25" ht="12" customHeight="1">
      <c r="B150" s="125">
        <v>3.6</v>
      </c>
      <c r="C150" s="47" t="s">
        <v>386</v>
      </c>
      <c r="D150" s="9" t="s">
        <v>121</v>
      </c>
      <c r="E150" s="123">
        <v>3</v>
      </c>
      <c r="F150" s="190"/>
      <c r="G150" s="191"/>
      <c r="I150" s="124"/>
      <c r="J150" s="2"/>
      <c r="Y150" s="1"/>
    </row>
    <row r="151" spans="1:25" ht="12" customHeight="1">
      <c r="B151" s="125">
        <v>3.7</v>
      </c>
      <c r="C151" s="47" t="s">
        <v>387</v>
      </c>
      <c r="D151" s="9" t="s">
        <v>121</v>
      </c>
      <c r="E151" s="123">
        <v>4</v>
      </c>
      <c r="F151" s="190"/>
      <c r="G151" s="191"/>
      <c r="I151" s="124"/>
      <c r="J151" s="2"/>
      <c r="Y151" s="1"/>
    </row>
    <row r="152" spans="1:25" ht="12" customHeight="1">
      <c r="B152" s="125">
        <v>3.8</v>
      </c>
      <c r="C152" s="47" t="s">
        <v>388</v>
      </c>
      <c r="D152" s="9" t="s">
        <v>121</v>
      </c>
      <c r="E152" s="123">
        <v>2</v>
      </c>
      <c r="F152" s="190"/>
      <c r="G152" s="191"/>
      <c r="I152" s="124"/>
      <c r="J152" s="2"/>
      <c r="Y152" s="1"/>
    </row>
    <row r="153" spans="1:25" ht="12" customHeight="1" thickBot="1">
      <c r="B153" s="153"/>
      <c r="C153" s="154" t="s">
        <v>389</v>
      </c>
      <c r="D153" s="155"/>
      <c r="E153" s="156"/>
      <c r="F153" s="192"/>
      <c r="G153" s="193"/>
      <c r="I153" s="145"/>
      <c r="J153" s="2"/>
      <c r="Y153" s="1"/>
    </row>
    <row r="154" spans="1:25" s="40" customFormat="1" ht="12" customHeight="1" thickTop="1">
      <c r="A154" s="39"/>
      <c r="B154" s="67"/>
      <c r="C154" s="68"/>
      <c r="D154" s="53"/>
      <c r="E154" s="69"/>
      <c r="F154" s="181"/>
      <c r="G154" s="189"/>
    </row>
    <row r="155" spans="1:25" ht="12" customHeight="1">
      <c r="B155" s="125"/>
      <c r="C155" s="126"/>
      <c r="D155" s="9"/>
      <c r="E155" s="9"/>
      <c r="F155" s="167"/>
      <c r="G155" s="194"/>
      <c r="H155" s="7"/>
      <c r="I155" s="8"/>
      <c r="J155" s="2"/>
    </row>
    <row r="156" spans="1:25" ht="12" customHeight="1">
      <c r="B156" s="125"/>
      <c r="C156" s="122" t="s">
        <v>526</v>
      </c>
      <c r="D156" s="9"/>
      <c r="E156" s="9"/>
      <c r="F156" s="167"/>
      <c r="G156" s="194"/>
      <c r="H156" s="7"/>
      <c r="I156" s="8"/>
      <c r="J156" s="2"/>
    </row>
    <row r="157" spans="1:25" ht="12" customHeight="1">
      <c r="B157" s="125"/>
      <c r="C157" s="122" t="s">
        <v>527</v>
      </c>
      <c r="D157" s="9"/>
      <c r="E157" s="9"/>
      <c r="F157" s="167"/>
      <c r="G157" s="194"/>
      <c r="H157" s="7"/>
      <c r="I157" s="8"/>
      <c r="J157" s="2"/>
    </row>
    <row r="158" spans="1:25" ht="12" customHeight="1">
      <c r="B158" s="125"/>
      <c r="C158" s="122" t="s">
        <v>131</v>
      </c>
      <c r="D158" s="9"/>
      <c r="E158" s="9"/>
      <c r="F158" s="167"/>
      <c r="G158" s="194"/>
      <c r="H158" s="7"/>
      <c r="I158" s="8"/>
      <c r="J158" s="2"/>
    </row>
    <row r="159" spans="1:25" ht="12" customHeight="1">
      <c r="B159" s="125"/>
      <c r="C159" s="122"/>
      <c r="D159" s="9"/>
      <c r="E159" s="9"/>
      <c r="F159" s="167"/>
      <c r="G159" s="194"/>
      <c r="H159" s="7"/>
      <c r="I159" s="8"/>
      <c r="J159" s="2"/>
    </row>
    <row r="160" spans="1:25" s="92" customFormat="1" ht="12" customHeight="1">
      <c r="B160" s="157">
        <v>1</v>
      </c>
      <c r="C160" s="91" t="s">
        <v>167</v>
      </c>
      <c r="D160" s="94"/>
      <c r="E160" s="95"/>
      <c r="F160" s="195"/>
      <c r="G160" s="196"/>
      <c r="I160" s="147"/>
    </row>
    <row r="161" spans="2:9" s="92" customFormat="1" ht="12" customHeight="1">
      <c r="B161" s="93"/>
      <c r="C161" s="96"/>
      <c r="D161" s="94"/>
      <c r="E161" s="95"/>
      <c r="F161" s="195"/>
      <c r="G161" s="196"/>
      <c r="I161" s="147"/>
    </row>
    <row r="162" spans="2:9" s="92" customFormat="1" ht="12" customHeight="1">
      <c r="B162" s="93">
        <v>1.1000000000000001</v>
      </c>
      <c r="C162" s="91" t="s">
        <v>160</v>
      </c>
      <c r="D162" s="89"/>
      <c r="E162" s="95"/>
      <c r="F162" s="195"/>
      <c r="G162" s="196"/>
      <c r="I162" s="147"/>
    </row>
    <row r="163" spans="2:9" s="92" customFormat="1" ht="12" customHeight="1">
      <c r="B163" s="93" t="s">
        <v>26</v>
      </c>
      <c r="C163" s="46" t="s">
        <v>508</v>
      </c>
      <c r="D163" s="89" t="s">
        <v>121</v>
      </c>
      <c r="E163" s="95">
        <v>126</v>
      </c>
      <c r="F163" s="195"/>
      <c r="G163" s="196"/>
      <c r="I163" s="147"/>
    </row>
    <row r="164" spans="2:9" s="92" customFormat="1" ht="12" customHeight="1">
      <c r="B164" s="93" t="s">
        <v>27</v>
      </c>
      <c r="C164" s="46" t="s">
        <v>185</v>
      </c>
      <c r="D164" s="89" t="s">
        <v>183</v>
      </c>
      <c r="E164" s="95">
        <v>11</v>
      </c>
      <c r="F164" s="195"/>
      <c r="G164" s="196"/>
      <c r="I164" s="147"/>
    </row>
    <row r="165" spans="2:9" s="92" customFormat="1" ht="12" customHeight="1">
      <c r="B165" s="93" t="s">
        <v>28</v>
      </c>
      <c r="C165" s="46" t="s">
        <v>186</v>
      </c>
      <c r="D165" s="89" t="s">
        <v>183</v>
      </c>
      <c r="E165" s="95">
        <f>(0.5*0.5*0.35*126)</f>
        <v>11.024999999999999</v>
      </c>
      <c r="F165" s="195"/>
      <c r="G165" s="196"/>
      <c r="I165" s="147"/>
    </row>
    <row r="166" spans="2:9" s="92" customFormat="1" ht="12" customHeight="1">
      <c r="B166" s="93" t="s">
        <v>29</v>
      </c>
      <c r="C166" s="46" t="s">
        <v>187</v>
      </c>
      <c r="D166" s="89" t="s">
        <v>168</v>
      </c>
      <c r="E166" s="95">
        <v>1100</v>
      </c>
      <c r="F166" s="195"/>
      <c r="G166" s="196"/>
      <c r="I166" s="147"/>
    </row>
    <row r="167" spans="2:9" s="109" customFormat="1" ht="12" customHeight="1">
      <c r="B167" s="93" t="s">
        <v>30</v>
      </c>
      <c r="C167" s="46" t="s">
        <v>228</v>
      </c>
      <c r="D167" s="89" t="s">
        <v>156</v>
      </c>
      <c r="E167" s="95">
        <f>(2*126)</f>
        <v>252</v>
      </c>
      <c r="F167" s="195"/>
      <c r="G167" s="196"/>
      <c r="I167" s="146"/>
    </row>
    <row r="168" spans="2:9" s="109" customFormat="1" ht="12" customHeight="1">
      <c r="B168" s="93"/>
      <c r="C168" s="46"/>
      <c r="D168" s="89"/>
      <c r="E168" s="95"/>
      <c r="F168" s="195"/>
      <c r="G168" s="196"/>
      <c r="I168" s="146"/>
    </row>
    <row r="169" spans="2:9" s="92" customFormat="1" ht="12" customHeight="1">
      <c r="B169" s="93">
        <v>1.2</v>
      </c>
      <c r="C169" s="91" t="s">
        <v>241</v>
      </c>
      <c r="D169" s="89"/>
      <c r="E169" s="95"/>
      <c r="F169" s="195"/>
      <c r="G169" s="196"/>
      <c r="I169" s="147"/>
    </row>
    <row r="170" spans="2:9" s="92" customFormat="1" ht="12" customHeight="1">
      <c r="B170" s="93" t="s">
        <v>104</v>
      </c>
      <c r="C170" s="46" t="s">
        <v>163</v>
      </c>
      <c r="D170" s="89" t="s">
        <v>513</v>
      </c>
      <c r="E170" s="90">
        <v>13680</v>
      </c>
      <c r="F170" s="197"/>
      <c r="G170" s="196"/>
      <c r="I170" s="147"/>
    </row>
    <row r="171" spans="2:9" s="92" customFormat="1" ht="12" customHeight="1">
      <c r="B171" s="93" t="s">
        <v>105</v>
      </c>
      <c r="C171" s="46" t="s">
        <v>164</v>
      </c>
      <c r="D171" s="89" t="s">
        <v>513</v>
      </c>
      <c r="E171" s="90">
        <v>13680</v>
      </c>
      <c r="F171" s="197"/>
      <c r="G171" s="196"/>
      <c r="I171" s="147"/>
    </row>
    <row r="172" spans="2:9" s="92" customFormat="1" ht="12" customHeight="1">
      <c r="B172" s="93" t="s">
        <v>106</v>
      </c>
      <c r="C172" s="46" t="s">
        <v>165</v>
      </c>
      <c r="D172" s="89" t="s">
        <v>513</v>
      </c>
      <c r="E172" s="90">
        <v>13680</v>
      </c>
      <c r="F172" s="197"/>
      <c r="G172" s="196"/>
      <c r="I172" s="147"/>
    </row>
    <row r="173" spans="2:9" s="92" customFormat="1" ht="12" customHeight="1">
      <c r="B173" s="93" t="s">
        <v>108</v>
      </c>
      <c r="C173" s="46" t="s">
        <v>166</v>
      </c>
      <c r="D173" s="89" t="s">
        <v>513</v>
      </c>
      <c r="E173" s="90">
        <v>11400</v>
      </c>
      <c r="F173" s="197"/>
      <c r="G173" s="196"/>
      <c r="I173" s="147"/>
    </row>
    <row r="174" spans="2:9" s="92" customFormat="1" ht="12" customHeight="1">
      <c r="B174" s="93"/>
      <c r="C174" s="46"/>
      <c r="D174" s="89"/>
      <c r="E174" s="95"/>
      <c r="F174" s="195"/>
      <c r="G174" s="196"/>
      <c r="I174" s="147"/>
    </row>
    <row r="175" spans="2:9" s="92" customFormat="1" ht="12" customHeight="1">
      <c r="B175" s="93">
        <v>1.3</v>
      </c>
      <c r="C175" s="91" t="s">
        <v>251</v>
      </c>
      <c r="D175" s="89"/>
      <c r="E175" s="95"/>
      <c r="F175" s="195"/>
      <c r="G175" s="196"/>
      <c r="I175" s="147"/>
    </row>
    <row r="176" spans="2:9" s="92" customFormat="1" ht="12" customHeight="1">
      <c r="B176" s="93" t="s">
        <v>217</v>
      </c>
      <c r="C176" s="46" t="s">
        <v>177</v>
      </c>
      <c r="D176" s="89" t="s">
        <v>156</v>
      </c>
      <c r="E176" s="95">
        <v>48000</v>
      </c>
      <c r="F176" s="195"/>
      <c r="G176" s="196"/>
      <c r="I176" s="147"/>
    </row>
    <row r="177" spans="2:9" s="92" customFormat="1" ht="12" customHeight="1">
      <c r="B177" s="93" t="s">
        <v>218</v>
      </c>
      <c r="C177" s="46" t="s">
        <v>252</v>
      </c>
      <c r="D177" s="89" t="s">
        <v>156</v>
      </c>
      <c r="E177" s="95">
        <v>48000</v>
      </c>
      <c r="F177" s="195"/>
      <c r="G177" s="196"/>
      <c r="I177" s="147"/>
    </row>
    <row r="178" spans="2:9" s="92" customFormat="1" ht="12" customHeight="1">
      <c r="B178" s="93" t="s">
        <v>219</v>
      </c>
      <c r="C178" s="46" t="s">
        <v>253</v>
      </c>
      <c r="D178" s="89" t="s">
        <v>156</v>
      </c>
      <c r="E178" s="95">
        <v>48000</v>
      </c>
      <c r="F178" s="195"/>
      <c r="G178" s="196"/>
      <c r="I178" s="147"/>
    </row>
    <row r="179" spans="2:9" s="92" customFormat="1" ht="12" customHeight="1">
      <c r="B179" s="93"/>
      <c r="C179" s="46"/>
      <c r="D179" s="89"/>
      <c r="E179" s="95"/>
      <c r="F179" s="195"/>
      <c r="G179" s="196"/>
      <c r="I179" s="147"/>
    </row>
    <row r="180" spans="2:9" s="92" customFormat="1" ht="12" customHeight="1">
      <c r="B180" s="93">
        <v>1.4</v>
      </c>
      <c r="C180" s="91" t="s">
        <v>249</v>
      </c>
      <c r="D180" s="89"/>
      <c r="E180" s="95"/>
      <c r="F180" s="195"/>
      <c r="G180" s="196"/>
      <c r="I180" s="147"/>
    </row>
    <row r="181" spans="2:9" s="92" customFormat="1" ht="12" customHeight="1">
      <c r="B181" s="93" t="s">
        <v>220</v>
      </c>
      <c r="C181" s="46" t="s">
        <v>247</v>
      </c>
      <c r="D181" s="89" t="s">
        <v>168</v>
      </c>
      <c r="E181" s="95">
        <f>(2.4*22.4*126)</f>
        <v>6773.7599999999993</v>
      </c>
      <c r="F181" s="195"/>
      <c r="G181" s="196"/>
      <c r="I181" s="147"/>
    </row>
    <row r="182" spans="2:9" s="92" customFormat="1" ht="12" customHeight="1">
      <c r="B182" s="93" t="s">
        <v>221</v>
      </c>
      <c r="C182" s="46" t="s">
        <v>248</v>
      </c>
      <c r="D182" s="89" t="s">
        <v>168</v>
      </c>
      <c r="E182" s="95">
        <f>(22.4*6.5*126*2)</f>
        <v>36691.199999999997</v>
      </c>
      <c r="F182" s="195"/>
      <c r="G182" s="196"/>
      <c r="I182" s="147"/>
    </row>
    <row r="183" spans="2:9" s="92" customFormat="1" ht="12" customHeight="1">
      <c r="B183" s="93" t="s">
        <v>222</v>
      </c>
      <c r="C183" s="46" t="s">
        <v>169</v>
      </c>
      <c r="D183" s="89" t="s">
        <v>168</v>
      </c>
      <c r="E183" s="95">
        <f>(6.31*6*125*5*2)</f>
        <v>47325</v>
      </c>
      <c r="F183" s="195"/>
      <c r="G183" s="196"/>
      <c r="I183" s="147"/>
    </row>
    <row r="184" spans="2:9" s="92" customFormat="1" ht="12" customHeight="1">
      <c r="B184" s="93" t="s">
        <v>223</v>
      </c>
      <c r="C184" s="46" t="s">
        <v>158</v>
      </c>
      <c r="D184" s="89" t="s">
        <v>121</v>
      </c>
      <c r="E184" s="95">
        <v>1000</v>
      </c>
      <c r="F184" s="195"/>
      <c r="G184" s="196"/>
      <c r="I184" s="147"/>
    </row>
    <row r="185" spans="2:9" s="92" customFormat="1" ht="12" customHeight="1">
      <c r="B185" s="93" t="s">
        <v>261</v>
      </c>
      <c r="C185" s="46" t="s">
        <v>159</v>
      </c>
      <c r="D185" s="89" t="s">
        <v>121</v>
      </c>
      <c r="E185" s="95">
        <f>(4*126)</f>
        <v>504</v>
      </c>
      <c r="F185" s="195"/>
      <c r="G185" s="196"/>
      <c r="I185" s="147"/>
    </row>
    <row r="186" spans="2:9" s="92" customFormat="1" ht="12" customHeight="1">
      <c r="B186" s="93" t="s">
        <v>521</v>
      </c>
      <c r="C186" s="46" t="s">
        <v>509</v>
      </c>
      <c r="D186" s="89" t="s">
        <v>121</v>
      </c>
      <c r="E186" s="95">
        <f>(126)</f>
        <v>126</v>
      </c>
      <c r="F186" s="195"/>
      <c r="G186" s="196"/>
      <c r="I186" s="147"/>
    </row>
    <row r="187" spans="2:9" s="92" customFormat="1" ht="12" customHeight="1">
      <c r="B187" s="93"/>
      <c r="C187" s="46"/>
      <c r="D187" s="89"/>
      <c r="E187" s="95"/>
      <c r="F187" s="195"/>
      <c r="G187" s="196"/>
      <c r="I187" s="147"/>
    </row>
    <row r="188" spans="2:9" s="92" customFormat="1" ht="12" customHeight="1">
      <c r="B188" s="93">
        <v>1.5</v>
      </c>
      <c r="C188" s="91" t="s">
        <v>193</v>
      </c>
      <c r="D188" s="89"/>
      <c r="E188" s="95"/>
      <c r="F188" s="195"/>
      <c r="G188" s="196"/>
      <c r="I188" s="147"/>
    </row>
    <row r="189" spans="2:9" s="92" customFormat="1" ht="12" customHeight="1">
      <c r="B189" s="93" t="s">
        <v>254</v>
      </c>
      <c r="C189" s="46" t="s">
        <v>510</v>
      </c>
      <c r="D189" s="89" t="s">
        <v>156</v>
      </c>
      <c r="E189" s="95">
        <f>(2.5*250*5.5*2)</f>
        <v>6875</v>
      </c>
      <c r="F189" s="195"/>
      <c r="G189" s="196"/>
      <c r="I189" s="147"/>
    </row>
    <row r="190" spans="2:9" s="92" customFormat="1" ht="12" customHeight="1">
      <c r="B190" s="93" t="s">
        <v>255</v>
      </c>
      <c r="C190" s="46" t="s">
        <v>242</v>
      </c>
      <c r="D190" s="89" t="s">
        <v>121</v>
      </c>
      <c r="E190" s="95">
        <v>5000</v>
      </c>
      <c r="F190" s="195"/>
      <c r="G190" s="196"/>
      <c r="I190" s="147"/>
    </row>
    <row r="191" spans="2:9" s="92" customFormat="1" ht="12" customHeight="1">
      <c r="B191" s="93" t="s">
        <v>256</v>
      </c>
      <c r="C191" s="46" t="s">
        <v>511</v>
      </c>
      <c r="D191" s="89" t="s">
        <v>161</v>
      </c>
      <c r="E191" s="95">
        <f>500</f>
        <v>500</v>
      </c>
      <c r="F191" s="195"/>
      <c r="G191" s="196"/>
      <c r="I191" s="147"/>
    </row>
    <row r="192" spans="2:9" s="92" customFormat="1" ht="12" customHeight="1">
      <c r="B192" s="93" t="s">
        <v>257</v>
      </c>
      <c r="C192" s="46" t="s">
        <v>243</v>
      </c>
      <c r="D192" s="89" t="s">
        <v>161</v>
      </c>
      <c r="E192" s="95">
        <f>(21*4*3)+2</f>
        <v>254</v>
      </c>
      <c r="F192" s="195"/>
      <c r="G192" s="196"/>
      <c r="I192" s="147"/>
    </row>
    <row r="193" spans="2:9" s="92" customFormat="1" ht="12" customHeight="1">
      <c r="B193" s="93"/>
      <c r="C193" s="46"/>
      <c r="D193" s="89"/>
      <c r="E193" s="95"/>
      <c r="F193" s="195"/>
      <c r="G193" s="196"/>
      <c r="I193" s="147"/>
    </row>
    <row r="194" spans="2:9" s="92" customFormat="1" ht="12" customHeight="1">
      <c r="B194" s="108">
        <v>1.6</v>
      </c>
      <c r="C194" s="91" t="s">
        <v>262</v>
      </c>
      <c r="D194" s="89"/>
      <c r="E194" s="95"/>
      <c r="F194" s="195"/>
      <c r="G194" s="196"/>
      <c r="I194" s="147"/>
    </row>
    <row r="195" spans="2:9" s="92" customFormat="1" ht="12" customHeight="1">
      <c r="B195" s="93" t="s">
        <v>258</v>
      </c>
      <c r="C195" s="46" t="s">
        <v>244</v>
      </c>
      <c r="D195" s="89" t="s">
        <v>157</v>
      </c>
      <c r="E195" s="95">
        <v>1000</v>
      </c>
      <c r="F195" s="195"/>
      <c r="G195" s="196"/>
      <c r="I195" s="147"/>
    </row>
    <row r="196" spans="2:9" s="92" customFormat="1" ht="12" customHeight="1">
      <c r="B196" s="93" t="s">
        <v>259</v>
      </c>
      <c r="C196" s="46" t="s">
        <v>245</v>
      </c>
      <c r="D196" s="89" t="s">
        <v>121</v>
      </c>
      <c r="E196" s="95">
        <f>21*8</f>
        <v>168</v>
      </c>
      <c r="F196" s="195"/>
      <c r="G196" s="196"/>
      <c r="I196" s="147"/>
    </row>
    <row r="197" spans="2:9" s="92" customFormat="1" ht="12" customHeight="1">
      <c r="B197" s="93" t="s">
        <v>260</v>
      </c>
      <c r="C197" s="46" t="s">
        <v>246</v>
      </c>
      <c r="D197" s="89" t="s">
        <v>157</v>
      </c>
      <c r="E197" s="95">
        <v>500</v>
      </c>
      <c r="F197" s="195"/>
      <c r="G197" s="196"/>
      <c r="I197" s="147"/>
    </row>
    <row r="198" spans="2:9" s="92" customFormat="1" ht="12" customHeight="1">
      <c r="B198" s="93"/>
      <c r="C198" s="46"/>
      <c r="D198" s="89"/>
      <c r="E198" s="95"/>
      <c r="F198" s="195"/>
      <c r="G198" s="196"/>
      <c r="I198" s="147"/>
    </row>
    <row r="199" spans="2:9" s="92" customFormat="1" ht="12" customHeight="1">
      <c r="B199" s="108">
        <v>1.7</v>
      </c>
      <c r="C199" s="91" t="s">
        <v>265</v>
      </c>
      <c r="D199" s="89"/>
      <c r="E199" s="95"/>
      <c r="F199" s="195"/>
      <c r="G199" s="196"/>
      <c r="I199" s="147"/>
    </row>
    <row r="200" spans="2:9" s="92" customFormat="1" ht="12" customHeight="1">
      <c r="B200" s="93" t="s">
        <v>321</v>
      </c>
      <c r="C200" s="46" t="s">
        <v>266</v>
      </c>
      <c r="D200" s="89" t="s">
        <v>161</v>
      </c>
      <c r="E200" s="95">
        <f>(10*500)+(45*30)+(4*21*2)</f>
        <v>6518</v>
      </c>
      <c r="F200" s="195"/>
      <c r="G200" s="196"/>
      <c r="I200" s="147"/>
    </row>
    <row r="201" spans="2:9" s="92" customFormat="1" ht="12" customHeight="1">
      <c r="B201" s="93" t="s">
        <v>323</v>
      </c>
      <c r="C201" s="46" t="s">
        <v>267</v>
      </c>
      <c r="D201" s="89" t="s">
        <v>121</v>
      </c>
      <c r="E201" s="95">
        <v>120</v>
      </c>
      <c r="F201" s="195"/>
      <c r="G201" s="196"/>
      <c r="I201" s="147"/>
    </row>
    <row r="202" spans="2:9" s="92" customFormat="1" ht="12" customHeight="1">
      <c r="B202" s="93" t="s">
        <v>322</v>
      </c>
      <c r="C202" s="46" t="s">
        <v>512</v>
      </c>
      <c r="D202" s="89" t="s">
        <v>121</v>
      </c>
      <c r="E202" s="95">
        <v>50</v>
      </c>
      <c r="F202" s="195"/>
      <c r="G202" s="196"/>
      <c r="I202" s="147"/>
    </row>
    <row r="203" spans="2:9" s="92" customFormat="1" ht="12" customHeight="1">
      <c r="B203" s="93" t="s">
        <v>324</v>
      </c>
      <c r="C203" s="46" t="s">
        <v>268</v>
      </c>
      <c r="D203" s="89" t="s">
        <v>121</v>
      </c>
      <c r="E203" s="95">
        <v>20</v>
      </c>
      <c r="F203" s="195"/>
      <c r="G203" s="196"/>
      <c r="I203" s="147"/>
    </row>
    <row r="204" spans="2:9" s="92" customFormat="1" ht="12" customHeight="1">
      <c r="B204" s="93"/>
      <c r="C204" s="46"/>
      <c r="D204" s="89"/>
      <c r="E204" s="95"/>
      <c r="F204" s="195"/>
      <c r="G204" s="196"/>
      <c r="I204" s="147"/>
    </row>
    <row r="205" spans="2:9" s="92" customFormat="1" ht="12" customHeight="1">
      <c r="B205" s="108">
        <v>1.8</v>
      </c>
      <c r="C205" s="91" t="s">
        <v>162</v>
      </c>
      <c r="D205" s="89"/>
      <c r="E205" s="95"/>
      <c r="F205" s="195"/>
      <c r="G205" s="196"/>
      <c r="I205" s="147"/>
    </row>
    <row r="206" spans="2:9" s="92" customFormat="1" ht="12" customHeight="1">
      <c r="B206" s="93" t="s">
        <v>325</v>
      </c>
      <c r="C206" s="46" t="s">
        <v>269</v>
      </c>
      <c r="D206" s="9" t="s">
        <v>295</v>
      </c>
      <c r="E206" s="106">
        <f>500*1*0.6</f>
        <v>300</v>
      </c>
      <c r="F206" s="198"/>
      <c r="G206" s="196"/>
      <c r="I206" s="147"/>
    </row>
    <row r="207" spans="2:9" s="92" customFormat="1" ht="12" customHeight="1">
      <c r="B207" s="93" t="s">
        <v>326</v>
      </c>
      <c r="C207" s="46" t="s">
        <v>270</v>
      </c>
      <c r="D207" s="9" t="s">
        <v>295</v>
      </c>
      <c r="E207" s="106">
        <f>12.8973685*10</f>
        <v>128.97368500000002</v>
      </c>
      <c r="F207" s="198"/>
      <c r="G207" s="196"/>
      <c r="I207" s="147"/>
    </row>
    <row r="208" spans="2:9" s="92" customFormat="1" ht="12" customHeight="1">
      <c r="B208" s="93" t="s">
        <v>327</v>
      </c>
      <c r="C208" s="46" t="s">
        <v>271</v>
      </c>
      <c r="D208" s="9" t="s">
        <v>295</v>
      </c>
      <c r="E208" s="106">
        <f>5.1888385*10</f>
        <v>51.888385</v>
      </c>
      <c r="F208" s="198"/>
      <c r="G208" s="196"/>
      <c r="I208" s="147"/>
    </row>
    <row r="209" spans="2:9" s="92" customFormat="1" ht="12" customHeight="1">
      <c r="B209" s="93" t="s">
        <v>328</v>
      </c>
      <c r="C209" s="46" t="s">
        <v>272</v>
      </c>
      <c r="D209" s="9" t="s">
        <v>296</v>
      </c>
      <c r="E209" s="106">
        <f>12.089*10</f>
        <v>120.89</v>
      </c>
      <c r="F209" s="198"/>
      <c r="G209" s="196"/>
      <c r="I209" s="147"/>
    </row>
    <row r="210" spans="2:9" s="92" customFormat="1" ht="12" customHeight="1">
      <c r="B210" s="93" t="s">
        <v>329</v>
      </c>
      <c r="C210" s="46" t="s">
        <v>273</v>
      </c>
      <c r="D210" s="9" t="s">
        <v>121</v>
      </c>
      <c r="E210" s="106">
        <v>10</v>
      </c>
      <c r="F210" s="198"/>
      <c r="G210" s="196"/>
      <c r="I210" s="147"/>
    </row>
    <row r="211" spans="2:9" s="92" customFormat="1" ht="12" customHeight="1">
      <c r="B211" s="93" t="s">
        <v>330</v>
      </c>
      <c r="C211" s="46" t="s">
        <v>274</v>
      </c>
      <c r="D211" s="9" t="s">
        <v>121</v>
      </c>
      <c r="E211" s="106">
        <v>10</v>
      </c>
      <c r="F211" s="198"/>
      <c r="G211" s="196"/>
      <c r="I211" s="147"/>
    </row>
    <row r="212" spans="2:9" s="92" customFormat="1" ht="12" customHeight="1">
      <c r="B212" s="93" t="s">
        <v>331</v>
      </c>
      <c r="C212" s="46" t="s">
        <v>275</v>
      </c>
      <c r="D212" s="9" t="s">
        <v>161</v>
      </c>
      <c r="E212" s="106">
        <f>521.212121212121*10</f>
        <v>5212.1212121212102</v>
      </c>
      <c r="F212" s="198"/>
      <c r="G212" s="196"/>
      <c r="I212" s="147"/>
    </row>
    <row r="213" spans="2:9" s="92" customFormat="1" ht="12" customHeight="1">
      <c r="B213" s="93" t="s">
        <v>332</v>
      </c>
      <c r="C213" s="46" t="s">
        <v>276</v>
      </c>
      <c r="D213" s="9" t="s">
        <v>161</v>
      </c>
      <c r="E213" s="106">
        <f>3522.21212121212*10</f>
        <v>35222.121212121201</v>
      </c>
      <c r="F213" s="198"/>
      <c r="G213" s="196"/>
      <c r="I213" s="147"/>
    </row>
    <row r="214" spans="2:9" s="92" customFormat="1" ht="12" customHeight="1">
      <c r="B214" s="93" t="s">
        <v>333</v>
      </c>
      <c r="C214" s="46" t="s">
        <v>277</v>
      </c>
      <c r="D214" s="9" t="s">
        <v>161</v>
      </c>
      <c r="E214" s="106">
        <f>719.030303030303*10</f>
        <v>7190.30303030303</v>
      </c>
      <c r="F214" s="198"/>
      <c r="G214" s="196"/>
      <c r="I214" s="147"/>
    </row>
    <row r="215" spans="2:9" s="92" customFormat="1" ht="12" customHeight="1">
      <c r="B215" s="93" t="s">
        <v>334</v>
      </c>
      <c r="C215" s="46" t="s">
        <v>278</v>
      </c>
      <c r="D215" s="9" t="s">
        <v>121</v>
      </c>
      <c r="E215" s="106">
        <v>10</v>
      </c>
      <c r="F215" s="198"/>
      <c r="G215" s="196"/>
      <c r="I215" s="147"/>
    </row>
    <row r="216" spans="2:9" s="92" customFormat="1" ht="12" customHeight="1">
      <c r="B216" s="93" t="s">
        <v>334</v>
      </c>
      <c r="C216" s="46" t="s">
        <v>379</v>
      </c>
      <c r="D216" s="9" t="s">
        <v>121</v>
      </c>
      <c r="E216" s="106">
        <v>60</v>
      </c>
      <c r="F216" s="198"/>
      <c r="G216" s="196"/>
      <c r="I216" s="147"/>
    </row>
    <row r="217" spans="2:9" s="92" customFormat="1" ht="12" customHeight="1">
      <c r="B217" s="93" t="s">
        <v>335</v>
      </c>
      <c r="C217" s="46" t="s">
        <v>279</v>
      </c>
      <c r="D217" s="9" t="s">
        <v>161</v>
      </c>
      <c r="E217" s="106">
        <v>500</v>
      </c>
      <c r="F217" s="198"/>
      <c r="G217" s="196"/>
      <c r="I217" s="147"/>
    </row>
    <row r="218" spans="2:9" s="92" customFormat="1" ht="12" customHeight="1">
      <c r="B218" s="93" t="s">
        <v>336</v>
      </c>
      <c r="C218" s="46" t="s">
        <v>280</v>
      </c>
      <c r="D218" s="9" t="s">
        <v>121</v>
      </c>
      <c r="E218" s="106">
        <v>10</v>
      </c>
      <c r="F218" s="198"/>
      <c r="G218" s="196"/>
      <c r="I218" s="147"/>
    </row>
    <row r="219" spans="2:9" s="92" customFormat="1" ht="12" customHeight="1">
      <c r="B219" s="93" t="s">
        <v>337</v>
      </c>
      <c r="C219" s="46" t="s">
        <v>281</v>
      </c>
      <c r="D219" s="9" t="s">
        <v>121</v>
      </c>
      <c r="E219" s="106">
        <v>10</v>
      </c>
      <c r="F219" s="198"/>
      <c r="G219" s="196"/>
      <c r="I219" s="147"/>
    </row>
    <row r="220" spans="2:9" s="92" customFormat="1" ht="12" customHeight="1">
      <c r="B220" s="93" t="s">
        <v>338</v>
      </c>
      <c r="C220" s="46" t="s">
        <v>282</v>
      </c>
      <c r="D220" s="9" t="s">
        <v>121</v>
      </c>
      <c r="E220" s="106">
        <v>10</v>
      </c>
      <c r="F220" s="198"/>
      <c r="G220" s="196"/>
      <c r="I220" s="147"/>
    </row>
    <row r="221" spans="2:9" s="92" customFormat="1" ht="12" customHeight="1">
      <c r="B221" s="93" t="s">
        <v>339</v>
      </c>
      <c r="C221" s="46" t="s">
        <v>283</v>
      </c>
      <c r="D221" s="9" t="s">
        <v>161</v>
      </c>
      <c r="E221" s="106">
        <f>(8500/33)*10</f>
        <v>2575.7575757575755</v>
      </c>
      <c r="F221" s="198"/>
      <c r="G221" s="196"/>
      <c r="I221" s="147"/>
    </row>
    <row r="222" spans="2:9" s="92" customFormat="1" ht="12" customHeight="1">
      <c r="B222" s="93" t="s">
        <v>340</v>
      </c>
      <c r="C222" s="46" t="s">
        <v>284</v>
      </c>
      <c r="D222" s="9" t="s">
        <v>121</v>
      </c>
      <c r="E222" s="106">
        <v>10</v>
      </c>
      <c r="F222" s="198"/>
      <c r="G222" s="196"/>
      <c r="I222" s="147"/>
    </row>
    <row r="223" spans="2:9" s="92" customFormat="1" ht="12" customHeight="1">
      <c r="B223" s="93" t="s">
        <v>341</v>
      </c>
      <c r="C223" s="46" t="s">
        <v>285</v>
      </c>
      <c r="D223" s="9" t="s">
        <v>121</v>
      </c>
      <c r="E223" s="106">
        <f>10*6</f>
        <v>60</v>
      </c>
      <c r="F223" s="198"/>
      <c r="G223" s="196"/>
      <c r="I223" s="147"/>
    </row>
    <row r="224" spans="2:9" s="92" customFormat="1" ht="12" customHeight="1">
      <c r="B224" s="93" t="s">
        <v>342</v>
      </c>
      <c r="C224" s="46" t="s">
        <v>286</v>
      </c>
      <c r="D224" s="9" t="s">
        <v>121</v>
      </c>
      <c r="E224" s="106">
        <v>10</v>
      </c>
      <c r="F224" s="198"/>
      <c r="G224" s="196"/>
      <c r="I224" s="147"/>
    </row>
    <row r="225" spans="2:9" s="92" customFormat="1" ht="12" customHeight="1">
      <c r="B225" s="93" t="s">
        <v>343</v>
      </c>
      <c r="C225" s="46" t="s">
        <v>287</v>
      </c>
      <c r="D225" s="9" t="s">
        <v>121</v>
      </c>
      <c r="E225" s="106">
        <v>10</v>
      </c>
      <c r="F225" s="198"/>
      <c r="G225" s="196"/>
      <c r="I225" s="147"/>
    </row>
    <row r="226" spans="2:9" s="92" customFormat="1" ht="12" customHeight="1">
      <c r="B226" s="93" t="s">
        <v>344</v>
      </c>
      <c r="C226" s="46" t="s">
        <v>288</v>
      </c>
      <c r="D226" s="9" t="s">
        <v>121</v>
      </c>
      <c r="E226" s="106">
        <v>10</v>
      </c>
      <c r="F226" s="198"/>
      <c r="G226" s="196"/>
      <c r="I226" s="147"/>
    </row>
    <row r="227" spans="2:9" s="92" customFormat="1" ht="12" customHeight="1">
      <c r="B227" s="93" t="s">
        <v>345</v>
      </c>
      <c r="C227" s="46" t="s">
        <v>289</v>
      </c>
      <c r="D227" s="9" t="s">
        <v>121</v>
      </c>
      <c r="E227" s="106">
        <v>10</v>
      </c>
      <c r="F227" s="198"/>
      <c r="G227" s="196"/>
      <c r="I227" s="147"/>
    </row>
    <row r="228" spans="2:9" s="92" customFormat="1" ht="12" customHeight="1">
      <c r="B228" s="93" t="s">
        <v>346</v>
      </c>
      <c r="C228" s="46" t="s">
        <v>290</v>
      </c>
      <c r="D228" s="9" t="s">
        <v>121</v>
      </c>
      <c r="E228" s="106">
        <v>10</v>
      </c>
      <c r="F228" s="198"/>
      <c r="G228" s="196"/>
      <c r="I228" s="147"/>
    </row>
    <row r="229" spans="2:9" s="92" customFormat="1" ht="12" customHeight="1">
      <c r="B229" s="93" t="s">
        <v>347</v>
      </c>
      <c r="C229" s="46" t="s">
        <v>291</v>
      </c>
      <c r="D229" s="9" t="s">
        <v>121</v>
      </c>
      <c r="E229" s="106">
        <v>1</v>
      </c>
      <c r="F229" s="198"/>
      <c r="G229" s="196"/>
      <c r="I229" s="147"/>
    </row>
    <row r="230" spans="2:9" s="92" customFormat="1" ht="12" customHeight="1">
      <c r="B230" s="93" t="s">
        <v>348</v>
      </c>
      <c r="C230" s="46" t="s">
        <v>292</v>
      </c>
      <c r="D230" s="9" t="s">
        <v>121</v>
      </c>
      <c r="E230" s="106">
        <v>10</v>
      </c>
      <c r="F230" s="198"/>
      <c r="G230" s="196"/>
      <c r="I230" s="147"/>
    </row>
    <row r="231" spans="2:9" s="92" customFormat="1" ht="12" customHeight="1">
      <c r="B231" s="93" t="s">
        <v>349</v>
      </c>
      <c r="C231" s="46" t="s">
        <v>293</v>
      </c>
      <c r="D231" s="9" t="s">
        <v>121</v>
      </c>
      <c r="E231" s="106">
        <v>1</v>
      </c>
      <c r="F231" s="198"/>
      <c r="G231" s="196"/>
      <c r="I231" s="147"/>
    </row>
    <row r="232" spans="2:9" s="92" customFormat="1" ht="12" customHeight="1">
      <c r="B232" s="93" t="s">
        <v>350</v>
      </c>
      <c r="C232" s="46" t="s">
        <v>294</v>
      </c>
      <c r="D232" s="9" t="s">
        <v>121</v>
      </c>
      <c r="E232" s="106">
        <f>E231</f>
        <v>1</v>
      </c>
      <c r="F232" s="198"/>
      <c r="G232" s="196"/>
      <c r="I232" s="147"/>
    </row>
    <row r="233" spans="2:9" s="92" customFormat="1" ht="12" customHeight="1">
      <c r="B233" s="93" t="s">
        <v>351</v>
      </c>
      <c r="C233" s="46" t="s">
        <v>377</v>
      </c>
      <c r="D233" s="9" t="s">
        <v>378</v>
      </c>
      <c r="E233" s="106">
        <f>E232</f>
        <v>1</v>
      </c>
      <c r="F233" s="198"/>
      <c r="G233" s="196"/>
      <c r="I233" s="147"/>
    </row>
    <row r="234" spans="2:9" s="92" customFormat="1" ht="12" customHeight="1">
      <c r="B234" s="93"/>
      <c r="C234" s="46"/>
      <c r="D234" s="9"/>
      <c r="E234" s="106"/>
      <c r="F234" s="198"/>
      <c r="G234" s="196"/>
      <c r="I234" s="147"/>
    </row>
    <row r="235" spans="2:9" s="92" customFormat="1" ht="12" customHeight="1">
      <c r="B235" s="108">
        <v>1.9</v>
      </c>
      <c r="C235" s="91" t="s">
        <v>357</v>
      </c>
      <c r="D235" s="89"/>
      <c r="E235" s="95"/>
      <c r="F235" s="195"/>
      <c r="G235" s="196"/>
      <c r="I235" s="147"/>
    </row>
    <row r="236" spans="2:9" s="48" customFormat="1" ht="12" customHeight="1">
      <c r="B236" s="87" t="s">
        <v>364</v>
      </c>
      <c r="C236" s="120" t="s">
        <v>358</v>
      </c>
      <c r="D236" s="119"/>
      <c r="E236" s="119"/>
      <c r="F236" s="198"/>
      <c r="G236" s="199"/>
      <c r="I236" s="148"/>
    </row>
    <row r="237" spans="2:9" s="48" customFormat="1" ht="24" customHeight="1">
      <c r="B237" s="87" t="s">
        <v>365</v>
      </c>
      <c r="C237" s="120" t="s">
        <v>359</v>
      </c>
      <c r="D237" s="119" t="s">
        <v>157</v>
      </c>
      <c r="E237" s="119">
        <v>50</v>
      </c>
      <c r="F237" s="198"/>
      <c r="G237" s="199"/>
      <c r="I237" s="148"/>
    </row>
    <row r="238" spans="2:9" s="48" customFormat="1" ht="24" customHeight="1">
      <c r="B238" s="87" t="s">
        <v>366</v>
      </c>
      <c r="C238" s="120" t="s">
        <v>360</v>
      </c>
      <c r="D238" s="119" t="s">
        <v>157</v>
      </c>
      <c r="E238" s="119">
        <v>60</v>
      </c>
      <c r="F238" s="198"/>
      <c r="G238" s="199"/>
      <c r="I238" s="148"/>
    </row>
    <row r="239" spans="2:9" s="92" customFormat="1" ht="12" customHeight="1">
      <c r="B239" s="93" t="s">
        <v>367</v>
      </c>
      <c r="C239" s="46" t="s">
        <v>361</v>
      </c>
      <c r="D239" s="119" t="s">
        <v>121</v>
      </c>
      <c r="E239" s="119">
        <v>2</v>
      </c>
      <c r="F239" s="198"/>
      <c r="G239" s="196"/>
      <c r="I239" s="147"/>
    </row>
    <row r="240" spans="2:9" s="92" customFormat="1" ht="12" customHeight="1">
      <c r="B240" s="93" t="s">
        <v>368</v>
      </c>
      <c r="C240" s="46" t="s">
        <v>362</v>
      </c>
      <c r="D240" s="119" t="s">
        <v>121</v>
      </c>
      <c r="E240" s="119">
        <v>4</v>
      </c>
      <c r="F240" s="198"/>
      <c r="G240" s="196"/>
      <c r="I240" s="147"/>
    </row>
    <row r="241" spans="2:9" s="92" customFormat="1" ht="12" customHeight="1">
      <c r="B241" s="93" t="s">
        <v>369</v>
      </c>
      <c r="C241" s="46" t="s">
        <v>363</v>
      </c>
      <c r="D241" s="119" t="s">
        <v>121</v>
      </c>
      <c r="E241" s="119">
        <v>4</v>
      </c>
      <c r="F241" s="198"/>
      <c r="G241" s="196"/>
      <c r="I241" s="147"/>
    </row>
    <row r="242" spans="2:9" s="92" customFormat="1" ht="12" customHeight="1">
      <c r="B242" s="87" t="s">
        <v>375</v>
      </c>
      <c r="C242" s="46" t="s">
        <v>376</v>
      </c>
      <c r="D242" s="119" t="s">
        <v>25</v>
      </c>
      <c r="E242" s="119">
        <v>1</v>
      </c>
      <c r="F242" s="198"/>
      <c r="G242" s="196"/>
      <c r="I242" s="147"/>
    </row>
    <row r="243" spans="2:9" s="92" customFormat="1" ht="12" customHeight="1">
      <c r="B243" s="93"/>
      <c r="C243" s="46"/>
      <c r="D243" s="9"/>
      <c r="E243" s="106"/>
      <c r="F243" s="198"/>
      <c r="G243" s="196"/>
      <c r="I243" s="147"/>
    </row>
    <row r="244" spans="2:9" s="97" customFormat="1" ht="12" customHeight="1" thickBot="1">
      <c r="B244" s="93"/>
      <c r="C244" s="98" t="s">
        <v>476</v>
      </c>
      <c r="D244" s="99"/>
      <c r="E244" s="100"/>
      <c r="F244" s="200"/>
      <c r="G244" s="201"/>
      <c r="I244" s="149"/>
    </row>
    <row r="245" spans="2:9" s="97" customFormat="1" ht="12" customHeight="1" thickTop="1">
      <c r="B245" s="93"/>
      <c r="C245" s="98"/>
      <c r="D245" s="99"/>
      <c r="E245" s="100"/>
      <c r="F245" s="200"/>
      <c r="G245" s="202"/>
      <c r="I245" s="149"/>
    </row>
    <row r="246" spans="2:9" s="97" customFormat="1" ht="12" customHeight="1">
      <c r="B246" s="93"/>
      <c r="C246" s="107" t="s">
        <v>19</v>
      </c>
      <c r="D246" s="99"/>
      <c r="E246" s="100"/>
      <c r="F246" s="200"/>
      <c r="G246" s="202"/>
      <c r="I246" s="149"/>
    </row>
    <row r="247" spans="2:9" s="109" customFormat="1" ht="12" customHeight="1">
      <c r="B247" s="93"/>
      <c r="C247" s="91" t="s">
        <v>525</v>
      </c>
      <c r="D247" s="94"/>
      <c r="E247" s="95"/>
      <c r="F247" s="195"/>
      <c r="G247" s="196"/>
      <c r="I247" s="146"/>
    </row>
    <row r="248" spans="2:9" s="109" customFormat="1" ht="12" customHeight="1">
      <c r="B248" s="93"/>
      <c r="C248" s="96"/>
      <c r="D248" s="94"/>
      <c r="E248" s="95"/>
      <c r="F248" s="195"/>
      <c r="G248" s="196"/>
      <c r="I248" s="146"/>
    </row>
    <row r="249" spans="2:9" s="109" customFormat="1" ht="12" customHeight="1">
      <c r="B249" s="108">
        <v>2.1</v>
      </c>
      <c r="C249" s="91" t="s">
        <v>160</v>
      </c>
      <c r="D249" s="89"/>
      <c r="E249" s="95"/>
      <c r="F249" s="195"/>
      <c r="G249" s="196"/>
      <c r="I249" s="146"/>
    </row>
    <row r="250" spans="2:9" s="109" customFormat="1" ht="12" customHeight="1">
      <c r="B250" s="93" t="s">
        <v>34</v>
      </c>
      <c r="C250" s="46" t="s">
        <v>184</v>
      </c>
      <c r="D250" s="89" t="s">
        <v>183</v>
      </c>
      <c r="E250" s="95">
        <v>2</v>
      </c>
      <c r="F250" s="195"/>
      <c r="G250" s="196"/>
      <c r="I250" s="146"/>
    </row>
    <row r="251" spans="2:9" s="109" customFormat="1" ht="12" customHeight="1">
      <c r="B251" s="93" t="s">
        <v>35</v>
      </c>
      <c r="C251" s="46" t="s">
        <v>185</v>
      </c>
      <c r="D251" s="89" t="s">
        <v>183</v>
      </c>
      <c r="E251" s="95">
        <v>2</v>
      </c>
      <c r="F251" s="195"/>
      <c r="G251" s="196"/>
      <c r="I251" s="146"/>
    </row>
    <row r="252" spans="2:9" s="109" customFormat="1" ht="12" customHeight="1">
      <c r="B252" s="93" t="s">
        <v>36</v>
      </c>
      <c r="C252" s="46" t="s">
        <v>186</v>
      </c>
      <c r="D252" s="89" t="s">
        <v>183</v>
      </c>
      <c r="E252" s="95">
        <v>3</v>
      </c>
      <c r="F252" s="195"/>
      <c r="G252" s="196"/>
      <c r="I252" s="146"/>
    </row>
    <row r="253" spans="2:9" s="109" customFormat="1" ht="12" customHeight="1">
      <c r="B253" s="93" t="s">
        <v>37</v>
      </c>
      <c r="C253" s="46" t="s">
        <v>187</v>
      </c>
      <c r="D253" s="89" t="s">
        <v>168</v>
      </c>
      <c r="E253" s="95">
        <v>60</v>
      </c>
      <c r="F253" s="195"/>
      <c r="G253" s="196"/>
      <c r="I253" s="146"/>
    </row>
    <row r="254" spans="2:9" s="109" customFormat="1" ht="12" customHeight="1">
      <c r="B254" s="93" t="s">
        <v>38</v>
      </c>
      <c r="C254" s="46" t="s">
        <v>188</v>
      </c>
      <c r="D254" s="89" t="s">
        <v>156</v>
      </c>
      <c r="E254" s="95">
        <v>6</v>
      </c>
      <c r="F254" s="195"/>
      <c r="G254" s="196"/>
      <c r="I254" s="146"/>
    </row>
    <row r="255" spans="2:9" s="109" customFormat="1" ht="12" customHeight="1">
      <c r="B255" s="93"/>
      <c r="C255" s="88"/>
      <c r="D255" s="89"/>
      <c r="E255" s="95"/>
      <c r="F255" s="195"/>
      <c r="G255" s="196"/>
      <c r="I255" s="146"/>
    </row>
    <row r="256" spans="2:9" s="109" customFormat="1" ht="12" customHeight="1">
      <c r="B256" s="108">
        <v>2.2000000000000002</v>
      </c>
      <c r="C256" s="91" t="s">
        <v>189</v>
      </c>
      <c r="D256" s="89"/>
      <c r="E256" s="95"/>
      <c r="F256" s="195"/>
      <c r="G256" s="196"/>
      <c r="I256" s="146"/>
    </row>
    <row r="257" spans="2:9" s="109" customFormat="1" ht="12" customHeight="1">
      <c r="B257" s="93" t="s">
        <v>44</v>
      </c>
      <c r="C257" s="46" t="s">
        <v>190</v>
      </c>
      <c r="D257" s="89" t="s">
        <v>156</v>
      </c>
      <c r="E257" s="95">
        <v>20</v>
      </c>
      <c r="F257" s="195"/>
      <c r="G257" s="196"/>
      <c r="I257" s="146"/>
    </row>
    <row r="258" spans="2:9" s="109" customFormat="1" ht="12" customHeight="1">
      <c r="B258" s="93" t="s">
        <v>45</v>
      </c>
      <c r="C258" s="46" t="s">
        <v>191</v>
      </c>
      <c r="D258" s="89" t="s">
        <v>161</v>
      </c>
      <c r="E258" s="95">
        <v>80</v>
      </c>
      <c r="F258" s="195"/>
      <c r="G258" s="196"/>
      <c r="I258" s="146"/>
    </row>
    <row r="259" spans="2:9" s="109" customFormat="1" ht="12" customHeight="1">
      <c r="B259" s="93"/>
      <c r="C259" s="46"/>
      <c r="D259" s="89"/>
      <c r="E259" s="95"/>
      <c r="F259" s="195"/>
      <c r="G259" s="196"/>
      <c r="I259" s="146"/>
    </row>
    <row r="260" spans="2:9" s="109" customFormat="1" ht="12" customHeight="1">
      <c r="B260" s="108">
        <v>2.2999999999999998</v>
      </c>
      <c r="C260" s="91" t="s">
        <v>193</v>
      </c>
      <c r="D260" s="89"/>
      <c r="E260" s="95"/>
      <c r="F260" s="195"/>
      <c r="G260" s="196"/>
      <c r="I260" s="146"/>
    </row>
    <row r="261" spans="2:9" s="109" customFormat="1" ht="12" customHeight="1">
      <c r="B261" s="93" t="s">
        <v>55</v>
      </c>
      <c r="C261" s="46" t="s">
        <v>194</v>
      </c>
      <c r="D261" s="89" t="s">
        <v>25</v>
      </c>
      <c r="E261" s="95">
        <v>1</v>
      </c>
      <c r="F261" s="195"/>
      <c r="G261" s="196"/>
      <c r="I261" s="146"/>
    </row>
    <row r="262" spans="2:9" s="109" customFormat="1" ht="12" customHeight="1">
      <c r="B262" s="93" t="s">
        <v>56</v>
      </c>
      <c r="C262" s="46" t="s">
        <v>510</v>
      </c>
      <c r="D262" s="89" t="s">
        <v>156</v>
      </c>
      <c r="E262" s="95">
        <v>7</v>
      </c>
      <c r="F262" s="195"/>
      <c r="G262" s="196"/>
      <c r="I262" s="146"/>
    </row>
    <row r="263" spans="2:9" s="109" customFormat="1" ht="12" customHeight="1">
      <c r="B263" s="93" t="s">
        <v>57</v>
      </c>
      <c r="C263" s="46" t="s">
        <v>250</v>
      </c>
      <c r="D263" s="89" t="s">
        <v>25</v>
      </c>
      <c r="E263" s="95">
        <v>1</v>
      </c>
      <c r="F263" s="195"/>
      <c r="G263" s="196"/>
      <c r="I263" s="146"/>
    </row>
    <row r="264" spans="2:9" s="109" customFormat="1" ht="12" customHeight="1">
      <c r="B264" s="93" t="s">
        <v>58</v>
      </c>
      <c r="C264" s="46" t="s">
        <v>195</v>
      </c>
      <c r="D264" s="89" t="s">
        <v>156</v>
      </c>
      <c r="E264" s="95">
        <v>7</v>
      </c>
      <c r="F264" s="195"/>
      <c r="G264" s="196"/>
      <c r="I264" s="146"/>
    </row>
    <row r="265" spans="2:9" s="109" customFormat="1" ht="12" customHeight="1">
      <c r="B265" s="93"/>
      <c r="C265" s="46"/>
      <c r="D265" s="89"/>
      <c r="E265" s="95"/>
      <c r="F265" s="195"/>
      <c r="G265" s="196"/>
      <c r="I265" s="146"/>
    </row>
    <row r="266" spans="2:9" s="109" customFormat="1" ht="12" customHeight="1">
      <c r="B266" s="108">
        <v>2.4</v>
      </c>
      <c r="C266" s="91" t="s">
        <v>196</v>
      </c>
      <c r="D266" s="89"/>
      <c r="E266" s="95"/>
      <c r="F266" s="195"/>
      <c r="G266" s="196"/>
      <c r="I266" s="146"/>
    </row>
    <row r="267" spans="2:9" s="109" customFormat="1" ht="12" customHeight="1">
      <c r="B267" s="93" t="s">
        <v>70</v>
      </c>
      <c r="C267" s="46" t="s">
        <v>197</v>
      </c>
      <c r="D267" s="89" t="s">
        <v>121</v>
      </c>
      <c r="E267" s="95">
        <v>1</v>
      </c>
      <c r="F267" s="195"/>
      <c r="G267" s="196"/>
      <c r="I267" s="146"/>
    </row>
    <row r="268" spans="2:9" s="109" customFormat="1" ht="12" customHeight="1">
      <c r="B268" s="93" t="s">
        <v>71</v>
      </c>
      <c r="C268" s="46" t="s">
        <v>192</v>
      </c>
      <c r="D268" s="89" t="s">
        <v>121</v>
      </c>
      <c r="E268" s="95">
        <v>2</v>
      </c>
      <c r="F268" s="195"/>
      <c r="G268" s="196"/>
      <c r="I268" s="146"/>
    </row>
    <row r="269" spans="2:9" s="109" customFormat="1" ht="12" customHeight="1">
      <c r="B269" s="93" t="s">
        <v>72</v>
      </c>
      <c r="C269" s="46" t="s">
        <v>514</v>
      </c>
      <c r="D269" s="89" t="s">
        <v>121</v>
      </c>
      <c r="E269" s="95">
        <v>1</v>
      </c>
      <c r="F269" s="195"/>
      <c r="G269" s="196"/>
      <c r="I269" s="146"/>
    </row>
    <row r="270" spans="2:9" s="109" customFormat="1" ht="12" customHeight="1">
      <c r="B270" s="93" t="s">
        <v>73</v>
      </c>
      <c r="C270" s="46" t="s">
        <v>198</v>
      </c>
      <c r="D270" s="89" t="s">
        <v>121</v>
      </c>
      <c r="E270" s="95">
        <v>4</v>
      </c>
      <c r="F270" s="195"/>
      <c r="G270" s="196"/>
      <c r="I270" s="146"/>
    </row>
    <row r="271" spans="2:9" s="109" customFormat="1" ht="12" customHeight="1">
      <c r="B271" s="93"/>
      <c r="C271" s="46"/>
      <c r="D271" s="89"/>
      <c r="E271" s="95"/>
      <c r="F271" s="195"/>
      <c r="G271" s="196"/>
      <c r="I271" s="146"/>
    </row>
    <row r="272" spans="2:9" s="109" customFormat="1" ht="12" customHeight="1">
      <c r="B272" s="108">
        <v>2.5</v>
      </c>
      <c r="C272" s="91" t="s">
        <v>201</v>
      </c>
      <c r="D272" s="89"/>
      <c r="E272" s="95"/>
      <c r="F272" s="195"/>
      <c r="G272" s="196"/>
      <c r="I272" s="146"/>
    </row>
    <row r="273" spans="2:9" s="109" customFormat="1" ht="12" customHeight="1">
      <c r="B273" s="93" t="s">
        <v>297</v>
      </c>
      <c r="C273" s="46" t="s">
        <v>199</v>
      </c>
      <c r="D273" s="89" t="s">
        <v>156</v>
      </c>
      <c r="E273" s="95">
        <v>6</v>
      </c>
      <c r="F273" s="195"/>
      <c r="G273" s="196"/>
      <c r="I273" s="146"/>
    </row>
    <row r="274" spans="2:9" s="109" customFormat="1" ht="12" customHeight="1">
      <c r="B274" s="93" t="s">
        <v>300</v>
      </c>
      <c r="C274" s="46" t="s">
        <v>200</v>
      </c>
      <c r="D274" s="89" t="s">
        <v>156</v>
      </c>
      <c r="E274" s="95">
        <v>6</v>
      </c>
      <c r="F274" s="195"/>
      <c r="G274" s="196"/>
      <c r="I274" s="146"/>
    </row>
    <row r="275" spans="2:9" s="109" customFormat="1" ht="12" customHeight="1">
      <c r="B275" s="93" t="s">
        <v>299</v>
      </c>
      <c r="C275" s="46" t="s">
        <v>202</v>
      </c>
      <c r="D275" s="89" t="s">
        <v>156</v>
      </c>
      <c r="E275" s="95">
        <v>1</v>
      </c>
      <c r="F275" s="195"/>
      <c r="G275" s="196"/>
      <c r="I275" s="146"/>
    </row>
    <row r="276" spans="2:9" s="109" customFormat="1" ht="12" customHeight="1">
      <c r="B276" s="93" t="s">
        <v>302</v>
      </c>
      <c r="C276" s="46" t="s">
        <v>203</v>
      </c>
      <c r="D276" s="89" t="s">
        <v>156</v>
      </c>
      <c r="E276" s="95">
        <v>6</v>
      </c>
      <c r="F276" s="195"/>
      <c r="G276" s="196"/>
      <c r="I276" s="146"/>
    </row>
    <row r="277" spans="2:9" s="109" customFormat="1" ht="12" customHeight="1">
      <c r="B277" s="93" t="s">
        <v>303</v>
      </c>
      <c r="C277" s="46" t="s">
        <v>204</v>
      </c>
      <c r="D277" s="89" t="s">
        <v>156</v>
      </c>
      <c r="E277" s="95">
        <v>70</v>
      </c>
      <c r="F277" s="195"/>
      <c r="G277" s="196"/>
      <c r="I277" s="146"/>
    </row>
    <row r="278" spans="2:9" s="109" customFormat="1" ht="12" customHeight="1">
      <c r="B278" s="93" t="s">
        <v>298</v>
      </c>
      <c r="C278" s="46" t="s">
        <v>205</v>
      </c>
      <c r="D278" s="89" t="s">
        <v>156</v>
      </c>
      <c r="E278" s="95">
        <v>70</v>
      </c>
      <c r="F278" s="195"/>
      <c r="G278" s="196"/>
      <c r="I278" s="146"/>
    </row>
    <row r="279" spans="2:9" s="109" customFormat="1" ht="12" customHeight="1">
      <c r="B279" s="93"/>
      <c r="C279" s="88"/>
      <c r="D279" s="89"/>
      <c r="E279" s="95"/>
      <c r="F279" s="195"/>
      <c r="G279" s="196"/>
      <c r="I279" s="146"/>
    </row>
    <row r="280" spans="2:9" s="109" customFormat="1" ht="12" customHeight="1">
      <c r="B280" s="108">
        <v>2.6</v>
      </c>
      <c r="C280" s="91" t="s">
        <v>182</v>
      </c>
      <c r="D280" s="89"/>
      <c r="E280" s="95"/>
      <c r="F280" s="195"/>
      <c r="G280" s="196"/>
      <c r="I280" s="146"/>
    </row>
    <row r="281" spans="2:9" s="109" customFormat="1" ht="12" customHeight="1">
      <c r="B281" s="93" t="s">
        <v>304</v>
      </c>
      <c r="C281" s="46" t="s">
        <v>206</v>
      </c>
      <c r="D281" s="89" t="s">
        <v>121</v>
      </c>
      <c r="E281" s="95">
        <v>1</v>
      </c>
      <c r="F281" s="195"/>
      <c r="G281" s="196"/>
      <c r="I281" s="146"/>
    </row>
    <row r="282" spans="2:9" s="109" customFormat="1" ht="12" customHeight="1">
      <c r="B282" s="93" t="s">
        <v>301</v>
      </c>
      <c r="C282" s="46" t="s">
        <v>207</v>
      </c>
      <c r="D282" s="89" t="s">
        <v>121</v>
      </c>
      <c r="E282" s="95">
        <v>1</v>
      </c>
      <c r="F282" s="195"/>
      <c r="G282" s="196"/>
      <c r="I282" s="146"/>
    </row>
    <row r="283" spans="2:9" s="109" customFormat="1" ht="12" customHeight="1">
      <c r="B283" s="93" t="s">
        <v>306</v>
      </c>
      <c r="C283" s="46" t="s">
        <v>208</v>
      </c>
      <c r="D283" s="89" t="s">
        <v>161</v>
      </c>
      <c r="E283" s="95">
        <v>4</v>
      </c>
      <c r="F283" s="195"/>
      <c r="G283" s="196"/>
      <c r="I283" s="146"/>
    </row>
    <row r="284" spans="2:9" s="109" customFormat="1" ht="12" customHeight="1">
      <c r="B284" s="93" t="s">
        <v>305</v>
      </c>
      <c r="C284" s="46" t="s">
        <v>209</v>
      </c>
      <c r="D284" s="89" t="s">
        <v>156</v>
      </c>
      <c r="E284" s="95">
        <v>1</v>
      </c>
      <c r="F284" s="195"/>
      <c r="G284" s="196"/>
      <c r="I284" s="146"/>
    </row>
    <row r="285" spans="2:9" s="109" customFormat="1" ht="12" customHeight="1">
      <c r="B285" s="93" t="s">
        <v>307</v>
      </c>
      <c r="C285" s="46" t="s">
        <v>210</v>
      </c>
      <c r="D285" s="89" t="s">
        <v>156</v>
      </c>
      <c r="E285" s="95">
        <v>3</v>
      </c>
      <c r="F285" s="195"/>
      <c r="G285" s="196"/>
      <c r="I285" s="146"/>
    </row>
    <row r="286" spans="2:9" s="109" customFormat="1" ht="12" customHeight="1">
      <c r="B286" s="93"/>
      <c r="C286" s="46"/>
      <c r="D286" s="89"/>
      <c r="E286" s="95"/>
      <c r="F286" s="195"/>
      <c r="G286" s="196"/>
      <c r="I286" s="146"/>
    </row>
    <row r="287" spans="2:9" s="109" customFormat="1" ht="12" customHeight="1">
      <c r="B287" s="108">
        <v>2.7</v>
      </c>
      <c r="C287" s="91" t="s">
        <v>263</v>
      </c>
      <c r="D287" s="89"/>
      <c r="E287" s="95"/>
      <c r="F287" s="195"/>
      <c r="G287" s="196"/>
      <c r="I287" s="146"/>
    </row>
    <row r="288" spans="2:9" s="109" customFormat="1" ht="12" customHeight="1">
      <c r="B288" s="93" t="s">
        <v>308</v>
      </c>
      <c r="C288" s="46" t="s">
        <v>211</v>
      </c>
      <c r="D288" s="89" t="s">
        <v>121</v>
      </c>
      <c r="E288" s="95">
        <v>1</v>
      </c>
      <c r="F288" s="195"/>
      <c r="G288" s="196"/>
      <c r="I288" s="146"/>
    </row>
    <row r="289" spans="2:10" s="109" customFormat="1" ht="12" customHeight="1">
      <c r="B289" s="93" t="s">
        <v>309</v>
      </c>
      <c r="C289" s="46" t="s">
        <v>212</v>
      </c>
      <c r="D289" s="89" t="s">
        <v>161</v>
      </c>
      <c r="E289" s="95">
        <v>15</v>
      </c>
      <c r="F289" s="195"/>
      <c r="G289" s="196"/>
      <c r="I289" s="146"/>
    </row>
    <row r="290" spans="2:10" s="109" customFormat="1" ht="12" customHeight="1">
      <c r="B290" s="93" t="s">
        <v>310</v>
      </c>
      <c r="C290" s="46" t="s">
        <v>213</v>
      </c>
      <c r="D290" s="89" t="s">
        <v>121</v>
      </c>
      <c r="E290" s="95">
        <v>2</v>
      </c>
      <c r="F290" s="195"/>
      <c r="G290" s="196"/>
      <c r="I290" s="146"/>
    </row>
    <row r="291" spans="2:10" s="109" customFormat="1" ht="12" customHeight="1">
      <c r="B291" s="93" t="s">
        <v>312</v>
      </c>
      <c r="C291" s="46" t="s">
        <v>214</v>
      </c>
      <c r="D291" s="89" t="s">
        <v>121</v>
      </c>
      <c r="E291" s="95">
        <v>3</v>
      </c>
      <c r="F291" s="195"/>
      <c r="G291" s="196"/>
      <c r="I291" s="146"/>
    </row>
    <row r="292" spans="2:10" s="109" customFormat="1" ht="12" customHeight="1">
      <c r="B292" s="93" t="s">
        <v>313</v>
      </c>
      <c r="C292" s="46" t="s">
        <v>215</v>
      </c>
      <c r="D292" s="89" t="s">
        <v>121</v>
      </c>
      <c r="E292" s="95">
        <v>6</v>
      </c>
      <c r="F292" s="195"/>
      <c r="G292" s="196"/>
      <c r="I292" s="146"/>
    </row>
    <row r="293" spans="2:10" s="109" customFormat="1" ht="12" customHeight="1">
      <c r="B293" s="93" t="s">
        <v>311</v>
      </c>
      <c r="C293" s="46" t="s">
        <v>216</v>
      </c>
      <c r="D293" s="89" t="s">
        <v>25</v>
      </c>
      <c r="E293" s="95">
        <v>3</v>
      </c>
      <c r="F293" s="195"/>
      <c r="G293" s="196"/>
      <c r="I293" s="146"/>
    </row>
    <row r="294" spans="2:10" s="109" customFormat="1" ht="12" customHeight="1">
      <c r="B294" s="93" t="s">
        <v>314</v>
      </c>
      <c r="C294" s="46" t="s">
        <v>264</v>
      </c>
      <c r="D294" s="89" t="s">
        <v>121</v>
      </c>
      <c r="E294" s="95">
        <v>1</v>
      </c>
      <c r="F294" s="195"/>
      <c r="G294" s="196"/>
      <c r="I294" s="146"/>
    </row>
    <row r="295" spans="2:10" s="109" customFormat="1" ht="12" customHeight="1">
      <c r="B295" s="93" t="s">
        <v>372</v>
      </c>
      <c r="C295" s="46" t="s">
        <v>356</v>
      </c>
      <c r="D295" s="89" t="s">
        <v>121</v>
      </c>
      <c r="E295" s="95">
        <v>1</v>
      </c>
      <c r="F295" s="195"/>
      <c r="G295" s="196"/>
      <c r="I295" s="146"/>
    </row>
    <row r="296" spans="2:10" s="109" customFormat="1" ht="12" customHeight="1">
      <c r="B296" s="93" t="s">
        <v>373</v>
      </c>
      <c r="C296" s="46" t="s">
        <v>371</v>
      </c>
      <c r="D296" s="9" t="s">
        <v>157</v>
      </c>
      <c r="E296" s="9">
        <v>100</v>
      </c>
      <c r="F296" s="195"/>
      <c r="G296" s="196"/>
      <c r="I296" s="146"/>
    </row>
    <row r="297" spans="2:10" ht="12" customHeight="1">
      <c r="B297" s="93" t="s">
        <v>374</v>
      </c>
      <c r="C297" s="120" t="s">
        <v>370</v>
      </c>
      <c r="D297" s="9" t="s">
        <v>157</v>
      </c>
      <c r="E297" s="9">
        <v>100</v>
      </c>
      <c r="F297" s="197"/>
      <c r="G297" s="199"/>
      <c r="I297" s="150"/>
      <c r="J297" s="2"/>
    </row>
    <row r="298" spans="2:10" s="109" customFormat="1" ht="12" customHeight="1">
      <c r="B298" s="93"/>
      <c r="C298" s="46"/>
      <c r="D298" s="89"/>
      <c r="E298" s="95"/>
      <c r="F298" s="195"/>
      <c r="G298" s="196"/>
      <c r="I298" s="146"/>
    </row>
    <row r="299" spans="2:10" s="109" customFormat="1" ht="12" customHeight="1" thickBot="1">
      <c r="B299" s="93"/>
      <c r="C299" s="98" t="s">
        <v>315</v>
      </c>
      <c r="D299" s="99"/>
      <c r="E299" s="100"/>
      <c r="F299" s="200"/>
      <c r="G299" s="201"/>
      <c r="I299" s="146"/>
    </row>
    <row r="300" spans="2:10" s="109" customFormat="1" ht="12" customHeight="1" thickTop="1">
      <c r="B300" s="110"/>
      <c r="C300" s="84"/>
      <c r="D300" s="84"/>
      <c r="E300" s="84"/>
      <c r="F300" s="203"/>
      <c r="G300" s="204"/>
      <c r="I300" s="146"/>
    </row>
    <row r="301" spans="2:10" s="109" customFormat="1" ht="12" customHeight="1">
      <c r="B301" s="110"/>
      <c r="C301" s="111" t="s">
        <v>316</v>
      </c>
      <c r="D301" s="84"/>
      <c r="E301" s="84"/>
      <c r="F301" s="203"/>
      <c r="G301" s="205"/>
      <c r="I301" s="146"/>
    </row>
    <row r="302" spans="2:10" s="109" customFormat="1" ht="12" customHeight="1">
      <c r="B302" s="93"/>
      <c r="C302" s="91" t="s">
        <v>224</v>
      </c>
      <c r="D302" s="94"/>
      <c r="E302" s="95"/>
      <c r="F302" s="195"/>
      <c r="G302" s="196"/>
      <c r="I302" s="146"/>
    </row>
    <row r="303" spans="2:10" s="109" customFormat="1" ht="12" customHeight="1">
      <c r="B303" s="93"/>
      <c r="C303" s="96"/>
      <c r="D303" s="94"/>
      <c r="E303" s="95"/>
      <c r="F303" s="195"/>
      <c r="G303" s="196"/>
      <c r="I303" s="146"/>
    </row>
    <row r="304" spans="2:10" s="109" customFormat="1" ht="12" customHeight="1">
      <c r="B304" s="108">
        <v>3.1</v>
      </c>
      <c r="C304" s="91" t="s">
        <v>160</v>
      </c>
      <c r="D304" s="89"/>
      <c r="E304" s="95"/>
      <c r="F304" s="195"/>
      <c r="G304" s="196"/>
      <c r="I304" s="146"/>
    </row>
    <row r="305" spans="2:9" s="109" customFormat="1" ht="12" customHeight="1">
      <c r="B305" s="108"/>
      <c r="C305" s="105"/>
      <c r="D305" s="89"/>
      <c r="E305" s="95"/>
      <c r="F305" s="195"/>
      <c r="G305" s="196"/>
      <c r="I305" s="146"/>
    </row>
    <row r="306" spans="2:9" s="109" customFormat="1" ht="12" customHeight="1">
      <c r="B306" s="93" t="s">
        <v>18</v>
      </c>
      <c r="C306" s="46" t="s">
        <v>225</v>
      </c>
      <c r="D306" s="89" t="s">
        <v>121</v>
      </c>
      <c r="E306" s="95">
        <v>141</v>
      </c>
      <c r="F306" s="195"/>
      <c r="G306" s="196"/>
      <c r="I306" s="146"/>
    </row>
    <row r="307" spans="2:9" s="109" customFormat="1" ht="12" customHeight="1">
      <c r="B307" s="93" t="s">
        <v>23</v>
      </c>
      <c r="C307" s="46" t="s">
        <v>226</v>
      </c>
      <c r="D307" s="89" t="s">
        <v>183</v>
      </c>
      <c r="E307" s="95">
        <f>(0.5*0.5*0.9*141)</f>
        <v>31.725000000000001</v>
      </c>
      <c r="F307" s="195"/>
      <c r="G307" s="196"/>
      <c r="I307" s="146"/>
    </row>
    <row r="308" spans="2:9" s="109" customFormat="1" ht="12" customHeight="1">
      <c r="B308" s="93" t="s">
        <v>24</v>
      </c>
      <c r="C308" s="46" t="s">
        <v>227</v>
      </c>
      <c r="D308" s="89" t="s">
        <v>183</v>
      </c>
      <c r="E308" s="95">
        <f>(0.5*0.5*0.9*141)</f>
        <v>31.725000000000001</v>
      </c>
      <c r="F308" s="195"/>
      <c r="G308" s="196"/>
      <c r="I308" s="146"/>
    </row>
    <row r="309" spans="2:9" s="109" customFormat="1" ht="12" customHeight="1">
      <c r="B309" s="93" t="s">
        <v>80</v>
      </c>
      <c r="C309" s="46" t="s">
        <v>187</v>
      </c>
      <c r="D309" s="89" t="s">
        <v>168</v>
      </c>
      <c r="E309" s="95">
        <v>1200</v>
      </c>
      <c r="F309" s="195"/>
      <c r="G309" s="196"/>
      <c r="I309" s="146"/>
    </row>
    <row r="310" spans="2:9" s="109" customFormat="1" ht="12" customHeight="1">
      <c r="B310" s="93" t="s">
        <v>81</v>
      </c>
      <c r="C310" s="46" t="s">
        <v>228</v>
      </c>
      <c r="D310" s="89" t="s">
        <v>156</v>
      </c>
      <c r="E310" s="95">
        <v>100</v>
      </c>
      <c r="F310" s="195"/>
      <c r="G310" s="196"/>
      <c r="I310" s="146"/>
    </row>
    <row r="311" spans="2:9" s="109" customFormat="1" ht="12" customHeight="1">
      <c r="B311" s="93"/>
      <c r="C311" s="88"/>
      <c r="D311" s="89"/>
      <c r="E311" s="95"/>
      <c r="F311" s="195"/>
      <c r="G311" s="196"/>
      <c r="I311" s="146"/>
    </row>
    <row r="312" spans="2:9" s="109" customFormat="1" ht="12" customHeight="1">
      <c r="B312" s="108">
        <v>3.2</v>
      </c>
      <c r="C312" s="91" t="s">
        <v>178</v>
      </c>
      <c r="D312" s="89"/>
      <c r="E312" s="95"/>
      <c r="F312" s="195"/>
      <c r="G312" s="196"/>
      <c r="I312" s="146"/>
    </row>
    <row r="313" spans="2:9" s="109" customFormat="1" ht="12" customHeight="1">
      <c r="B313" s="108"/>
      <c r="C313" s="105"/>
      <c r="D313" s="89"/>
      <c r="E313" s="95"/>
      <c r="F313" s="195"/>
      <c r="G313" s="196"/>
      <c r="I313" s="146"/>
    </row>
    <row r="314" spans="2:9" s="109" customFormat="1" ht="12" customHeight="1">
      <c r="B314" s="93" t="s">
        <v>123</v>
      </c>
      <c r="C314" s="46" t="s">
        <v>229</v>
      </c>
      <c r="D314" s="89" t="s">
        <v>121</v>
      </c>
      <c r="E314" s="95">
        <v>141</v>
      </c>
      <c r="F314" s="195"/>
      <c r="G314" s="196"/>
      <c r="I314" s="146"/>
    </row>
    <row r="315" spans="2:9" s="109" customFormat="1" ht="12" customHeight="1">
      <c r="B315" s="93" t="s">
        <v>124</v>
      </c>
      <c r="C315" s="46" t="s">
        <v>235</v>
      </c>
      <c r="D315" s="89" t="s">
        <v>121</v>
      </c>
      <c r="E315" s="95">
        <v>4</v>
      </c>
      <c r="F315" s="195"/>
      <c r="G315" s="196"/>
      <c r="I315" s="146"/>
    </row>
    <row r="316" spans="2:9" s="109" customFormat="1" ht="12" customHeight="1">
      <c r="B316" s="93" t="s">
        <v>122</v>
      </c>
      <c r="C316" s="46" t="s">
        <v>237</v>
      </c>
      <c r="D316" s="89" t="s">
        <v>121</v>
      </c>
      <c r="E316" s="95">
        <v>2</v>
      </c>
      <c r="F316" s="195"/>
      <c r="G316" s="196"/>
      <c r="I316" s="146"/>
    </row>
    <row r="317" spans="2:9" s="109" customFormat="1" ht="12" customHeight="1">
      <c r="B317" s="93" t="s">
        <v>125</v>
      </c>
      <c r="C317" s="46" t="s">
        <v>240</v>
      </c>
      <c r="D317" s="89" t="s">
        <v>121</v>
      </c>
      <c r="E317" s="95">
        <v>141</v>
      </c>
      <c r="F317" s="195"/>
      <c r="G317" s="196"/>
      <c r="I317" s="146"/>
    </row>
    <row r="318" spans="2:9" s="109" customFormat="1" ht="12" customHeight="1">
      <c r="B318" s="93" t="s">
        <v>126</v>
      </c>
      <c r="C318" s="46" t="s">
        <v>230</v>
      </c>
      <c r="D318" s="89" t="s">
        <v>25</v>
      </c>
      <c r="E318" s="95">
        <v>1</v>
      </c>
      <c r="F318" s="195"/>
      <c r="G318" s="196"/>
      <c r="I318" s="146"/>
    </row>
    <row r="319" spans="2:9" s="109" customFormat="1" ht="12" customHeight="1">
      <c r="B319" s="93" t="s">
        <v>127</v>
      </c>
      <c r="C319" s="46" t="s">
        <v>231</v>
      </c>
      <c r="D319" s="89" t="s">
        <v>161</v>
      </c>
      <c r="E319" s="95">
        <v>351</v>
      </c>
      <c r="F319" s="195"/>
      <c r="G319" s="196"/>
      <c r="I319" s="146"/>
    </row>
    <row r="320" spans="2:9" s="109" customFormat="1" ht="12" customHeight="1">
      <c r="B320" s="93" t="s">
        <v>128</v>
      </c>
      <c r="C320" s="46" t="s">
        <v>232</v>
      </c>
      <c r="D320" s="89" t="s">
        <v>234</v>
      </c>
      <c r="E320" s="95">
        <v>1000</v>
      </c>
      <c r="F320" s="195"/>
      <c r="G320" s="196"/>
      <c r="I320" s="146"/>
    </row>
    <row r="321" spans="2:10" s="109" customFormat="1" ht="12" customHeight="1">
      <c r="B321" s="93" t="s">
        <v>129</v>
      </c>
      <c r="C321" s="46" t="s">
        <v>233</v>
      </c>
      <c r="D321" s="89" t="s">
        <v>121</v>
      </c>
      <c r="E321" s="95">
        <f>141*3</f>
        <v>423</v>
      </c>
      <c r="F321" s="195"/>
      <c r="G321" s="196"/>
      <c r="I321" s="146"/>
    </row>
    <row r="322" spans="2:10" s="109" customFormat="1" ht="12" customHeight="1">
      <c r="B322" s="93" t="s">
        <v>317</v>
      </c>
      <c r="C322" s="46" t="s">
        <v>236</v>
      </c>
      <c r="D322" s="89" t="s">
        <v>121</v>
      </c>
      <c r="E322" s="95">
        <v>1</v>
      </c>
      <c r="F322" s="195"/>
      <c r="G322" s="196"/>
      <c r="I322" s="146"/>
    </row>
    <row r="323" spans="2:10" s="109" customFormat="1" ht="12" customHeight="1">
      <c r="B323" s="93" t="s">
        <v>318</v>
      </c>
      <c r="C323" s="46" t="s">
        <v>238</v>
      </c>
      <c r="D323" s="89" t="s">
        <v>121</v>
      </c>
      <c r="E323" s="95">
        <v>1</v>
      </c>
      <c r="F323" s="195"/>
      <c r="G323" s="196"/>
      <c r="I323" s="146"/>
    </row>
    <row r="324" spans="2:10" s="109" customFormat="1" ht="12" customHeight="1">
      <c r="B324" s="93" t="s">
        <v>319</v>
      </c>
      <c r="C324" s="46" t="s">
        <v>179</v>
      </c>
      <c r="D324" s="89" t="s">
        <v>161</v>
      </c>
      <c r="E324" s="95">
        <v>351</v>
      </c>
      <c r="F324" s="195"/>
      <c r="G324" s="196"/>
      <c r="I324" s="146"/>
    </row>
    <row r="325" spans="2:10" s="109" customFormat="1" ht="12" customHeight="1">
      <c r="B325" s="93" t="s">
        <v>320</v>
      </c>
      <c r="C325" s="46" t="s">
        <v>180</v>
      </c>
      <c r="D325" s="89" t="s">
        <v>161</v>
      </c>
      <c r="E325" s="95">
        <v>351</v>
      </c>
      <c r="F325" s="195"/>
      <c r="G325" s="196"/>
      <c r="I325" s="146"/>
    </row>
    <row r="326" spans="2:10" s="136" customFormat="1" ht="36" customHeight="1">
      <c r="B326" s="87" t="s">
        <v>519</v>
      </c>
      <c r="C326" s="120" t="s">
        <v>520</v>
      </c>
      <c r="D326" s="89" t="s">
        <v>121</v>
      </c>
      <c r="E326" s="90">
        <v>2</v>
      </c>
      <c r="F326" s="197"/>
      <c r="G326" s="199"/>
      <c r="I326" s="151"/>
    </row>
    <row r="327" spans="2:10" s="109" customFormat="1" ht="12" customHeight="1">
      <c r="B327" s="93"/>
      <c r="C327" s="46"/>
      <c r="D327" s="89"/>
      <c r="E327" s="95"/>
      <c r="F327" s="195"/>
      <c r="G327" s="196"/>
      <c r="I327" s="146"/>
    </row>
    <row r="328" spans="2:10" s="109" customFormat="1" ht="12" customHeight="1" thickBot="1">
      <c r="B328" s="93"/>
      <c r="C328" s="98" t="s">
        <v>239</v>
      </c>
      <c r="D328" s="99"/>
      <c r="E328" s="100"/>
      <c r="F328" s="200"/>
      <c r="G328" s="201"/>
      <c r="I328" s="146"/>
    </row>
    <row r="329" spans="2:10" s="109" customFormat="1" ht="12" customHeight="1" thickTop="1">
      <c r="B329" s="117"/>
      <c r="C329" s="98"/>
      <c r="D329" s="99"/>
      <c r="E329" s="118"/>
      <c r="F329" s="206"/>
      <c r="G329" s="207"/>
      <c r="I329" s="146"/>
    </row>
    <row r="330" spans="2:10" s="128" customFormat="1" ht="12" customHeight="1">
      <c r="B330" s="121"/>
      <c r="C330" s="122" t="s">
        <v>434</v>
      </c>
      <c r="D330" s="127"/>
      <c r="E330" s="129"/>
      <c r="F330" s="208"/>
      <c r="G330" s="209"/>
      <c r="I330" s="145"/>
    </row>
    <row r="331" spans="2:10" ht="12" customHeight="1">
      <c r="B331" s="121">
        <v>4</v>
      </c>
      <c r="C331" s="122" t="s">
        <v>435</v>
      </c>
      <c r="D331" s="9"/>
      <c r="E331" s="130"/>
      <c r="G331" s="210"/>
      <c r="I331" s="145"/>
      <c r="J331" s="2"/>
    </row>
    <row r="332" spans="2:10" ht="12" customHeight="1">
      <c r="B332" s="121"/>
      <c r="C332" s="122"/>
      <c r="D332" s="9"/>
      <c r="E332" s="130"/>
      <c r="G332" s="210"/>
      <c r="I332" s="145"/>
      <c r="J332" s="2"/>
    </row>
    <row r="333" spans="2:10" ht="10.5">
      <c r="B333" s="121">
        <v>4.0999999999999996</v>
      </c>
      <c r="C333" s="131" t="s">
        <v>391</v>
      </c>
      <c r="D333" s="9"/>
      <c r="E333" s="130"/>
      <c r="G333" s="210"/>
      <c r="I333" s="145"/>
      <c r="J333" s="2"/>
    </row>
    <row r="334" spans="2:10" ht="12" customHeight="1">
      <c r="B334" s="121"/>
      <c r="C334" s="122"/>
      <c r="D334" s="9"/>
      <c r="E334" s="130"/>
      <c r="G334" s="210"/>
      <c r="I334" s="145"/>
      <c r="J334" s="2"/>
    </row>
    <row r="335" spans="2:10" ht="12" customHeight="1">
      <c r="B335" s="121" t="s">
        <v>26</v>
      </c>
      <c r="C335" s="122" t="s">
        <v>393</v>
      </c>
      <c r="D335" s="9"/>
      <c r="E335" s="130"/>
      <c r="G335" s="210"/>
      <c r="I335" s="145"/>
      <c r="J335" s="2"/>
    </row>
    <row r="336" spans="2:10" ht="40">
      <c r="B336" s="125" t="s">
        <v>436</v>
      </c>
      <c r="C336" s="120" t="s">
        <v>394</v>
      </c>
      <c r="D336" s="9" t="s">
        <v>121</v>
      </c>
      <c r="E336" s="123">
        <v>1</v>
      </c>
      <c r="F336" s="159"/>
      <c r="G336" s="210"/>
      <c r="I336" s="145"/>
      <c r="J336" s="2"/>
    </row>
    <row r="337" spans="2:10" ht="12" customHeight="1">
      <c r="B337" s="121"/>
      <c r="C337" s="122"/>
      <c r="D337" s="9"/>
      <c r="E337" s="130"/>
      <c r="G337" s="210"/>
      <c r="I337" s="145"/>
      <c r="J337" s="2"/>
    </row>
    <row r="338" spans="2:10" ht="12" customHeight="1">
      <c r="B338" s="121" t="s">
        <v>352</v>
      </c>
      <c r="C338" s="122" t="s">
        <v>395</v>
      </c>
      <c r="D338" s="9"/>
      <c r="E338" s="130"/>
      <c r="G338" s="210"/>
      <c r="I338" s="145"/>
      <c r="J338" s="2"/>
    </row>
    <row r="339" spans="2:10" ht="12" customHeight="1">
      <c r="B339" s="125" t="s">
        <v>437</v>
      </c>
      <c r="C339" s="120" t="s">
        <v>396</v>
      </c>
      <c r="D339" s="9" t="s">
        <v>121</v>
      </c>
      <c r="E339" s="123">
        <v>1</v>
      </c>
      <c r="F339" s="159"/>
      <c r="G339" s="210"/>
      <c r="I339" s="145"/>
      <c r="J339" s="2"/>
    </row>
    <row r="340" spans="2:10" ht="12" customHeight="1">
      <c r="B340" s="121"/>
      <c r="C340" s="126"/>
      <c r="D340" s="9"/>
      <c r="E340" s="123"/>
      <c r="G340" s="210"/>
      <c r="I340" s="145"/>
      <c r="J340" s="2"/>
    </row>
    <row r="341" spans="2:10" ht="12" customHeight="1">
      <c r="B341" s="121" t="s">
        <v>353</v>
      </c>
      <c r="C341" s="122" t="s">
        <v>397</v>
      </c>
      <c r="D341" s="9"/>
      <c r="E341" s="123"/>
      <c r="G341" s="210"/>
      <c r="I341" s="145"/>
      <c r="J341" s="2"/>
    </row>
    <row r="342" spans="2:10" ht="12" customHeight="1">
      <c r="B342" s="125" t="s">
        <v>438</v>
      </c>
      <c r="C342" s="120" t="s">
        <v>398</v>
      </c>
      <c r="D342" s="9" t="s">
        <v>121</v>
      </c>
      <c r="E342" s="123">
        <v>1</v>
      </c>
      <c r="F342" s="159"/>
      <c r="G342" s="210"/>
      <c r="I342" s="145"/>
      <c r="J342" s="2"/>
    </row>
    <row r="343" spans="2:10" ht="12" customHeight="1">
      <c r="B343" s="125" t="s">
        <v>439</v>
      </c>
      <c r="C343" s="120" t="s">
        <v>399</v>
      </c>
      <c r="D343" s="9" t="s">
        <v>121</v>
      </c>
      <c r="E343" s="123">
        <v>1</v>
      </c>
      <c r="F343" s="159"/>
      <c r="G343" s="210"/>
      <c r="I343" s="145"/>
      <c r="J343" s="2"/>
    </row>
    <row r="344" spans="2:10" ht="12" customHeight="1">
      <c r="B344" s="125" t="s">
        <v>440</v>
      </c>
      <c r="C344" s="120" t="s">
        <v>400</v>
      </c>
      <c r="D344" s="9" t="s">
        <v>121</v>
      </c>
      <c r="E344" s="123">
        <v>1</v>
      </c>
      <c r="F344" s="159"/>
      <c r="G344" s="210"/>
      <c r="I344" s="145"/>
      <c r="J344" s="2"/>
    </row>
    <row r="345" spans="2:10" ht="12" customHeight="1">
      <c r="B345" s="125" t="s">
        <v>441</v>
      </c>
      <c r="C345" s="120" t="s">
        <v>401</v>
      </c>
      <c r="D345" s="9" t="s">
        <v>121</v>
      </c>
      <c r="E345" s="123">
        <v>1</v>
      </c>
      <c r="F345" s="159"/>
      <c r="G345" s="210"/>
      <c r="I345" s="145"/>
      <c r="J345" s="2"/>
    </row>
    <row r="346" spans="2:10" ht="12" customHeight="1">
      <c r="B346" s="125" t="s">
        <v>442</v>
      </c>
      <c r="C346" s="120" t="s">
        <v>402</v>
      </c>
      <c r="D346" s="9" t="s">
        <v>121</v>
      </c>
      <c r="E346" s="123">
        <v>1</v>
      </c>
      <c r="F346" s="159"/>
      <c r="G346" s="210"/>
      <c r="I346" s="145"/>
      <c r="J346" s="2"/>
    </row>
    <row r="347" spans="2:10" ht="12" customHeight="1">
      <c r="B347" s="121"/>
      <c r="C347" s="126"/>
      <c r="D347" s="9"/>
      <c r="E347" s="130"/>
      <c r="G347" s="210"/>
      <c r="I347" s="145"/>
      <c r="J347" s="2"/>
    </row>
    <row r="348" spans="2:10" ht="12" customHeight="1">
      <c r="B348" s="121" t="s">
        <v>354</v>
      </c>
      <c r="C348" s="122" t="s">
        <v>403</v>
      </c>
      <c r="D348" s="9"/>
      <c r="E348" s="130"/>
      <c r="G348" s="210"/>
      <c r="I348" s="145"/>
      <c r="J348" s="2"/>
    </row>
    <row r="349" spans="2:10" ht="12" customHeight="1">
      <c r="B349" s="125" t="s">
        <v>443</v>
      </c>
      <c r="C349" s="120" t="s">
        <v>404</v>
      </c>
      <c r="D349" s="9" t="s">
        <v>121</v>
      </c>
      <c r="E349" s="123">
        <v>1</v>
      </c>
      <c r="F349" s="159"/>
      <c r="G349" s="210"/>
      <c r="I349" s="145"/>
      <c r="J349" s="2"/>
    </row>
    <row r="350" spans="2:10" ht="12" customHeight="1">
      <c r="B350" s="125" t="s">
        <v>444</v>
      </c>
      <c r="C350" s="120" t="s">
        <v>405</v>
      </c>
      <c r="D350" s="9" t="s">
        <v>121</v>
      </c>
      <c r="E350" s="123">
        <v>1</v>
      </c>
      <c r="F350" s="159"/>
      <c r="G350" s="210"/>
      <c r="I350" s="145"/>
      <c r="J350" s="2"/>
    </row>
    <row r="351" spans="2:10" ht="12" customHeight="1">
      <c r="B351" s="125" t="s">
        <v>445</v>
      </c>
      <c r="C351" s="120" t="s">
        <v>406</v>
      </c>
      <c r="D351" s="9" t="s">
        <v>121</v>
      </c>
      <c r="E351" s="123">
        <v>2</v>
      </c>
      <c r="F351" s="159"/>
      <c r="G351" s="210"/>
      <c r="I351" s="145"/>
      <c r="J351" s="2"/>
    </row>
    <row r="352" spans="2:10" ht="12" customHeight="1">
      <c r="B352" s="125" t="s">
        <v>446</v>
      </c>
      <c r="C352" s="120" t="s">
        <v>407</v>
      </c>
      <c r="D352" s="9" t="s">
        <v>121</v>
      </c>
      <c r="E352" s="123">
        <v>2</v>
      </c>
      <c r="F352" s="159"/>
      <c r="G352" s="210"/>
      <c r="I352" s="145"/>
      <c r="J352" s="2"/>
    </row>
    <row r="353" spans="2:10" ht="12" customHeight="1">
      <c r="B353" s="125" t="s">
        <v>447</v>
      </c>
      <c r="C353" s="120" t="s">
        <v>408</v>
      </c>
      <c r="D353" s="9" t="s">
        <v>121</v>
      </c>
      <c r="E353" s="123">
        <v>1</v>
      </c>
      <c r="F353" s="159"/>
      <c r="G353" s="210"/>
      <c r="I353" s="145"/>
      <c r="J353" s="2"/>
    </row>
    <row r="354" spans="2:10" ht="12" customHeight="1">
      <c r="B354" s="125" t="s">
        <v>448</v>
      </c>
      <c r="C354" s="120" t="s">
        <v>409</v>
      </c>
      <c r="D354" s="9" t="s">
        <v>121</v>
      </c>
      <c r="E354" s="123">
        <v>2</v>
      </c>
      <c r="G354" s="210"/>
      <c r="I354" s="145"/>
      <c r="J354" s="2"/>
    </row>
    <row r="355" spans="2:10" ht="12" customHeight="1">
      <c r="B355" s="125" t="s">
        <v>449</v>
      </c>
      <c r="C355" s="120" t="s">
        <v>410</v>
      </c>
      <c r="D355" s="9" t="s">
        <v>121</v>
      </c>
      <c r="E355" s="123">
        <v>2</v>
      </c>
      <c r="G355" s="210"/>
      <c r="I355" s="145"/>
      <c r="J355" s="2"/>
    </row>
    <row r="356" spans="2:10" ht="12" customHeight="1">
      <c r="B356" s="121"/>
      <c r="C356" s="132"/>
      <c r="D356" s="9"/>
      <c r="E356" s="123"/>
      <c r="G356" s="210"/>
      <c r="I356" s="145"/>
      <c r="J356" s="2"/>
    </row>
    <row r="357" spans="2:10" ht="12" customHeight="1">
      <c r="B357" s="121" t="s">
        <v>450</v>
      </c>
      <c r="C357" s="131" t="s">
        <v>411</v>
      </c>
      <c r="D357" s="9"/>
      <c r="E357" s="123"/>
      <c r="G357" s="210"/>
      <c r="I357" s="145"/>
      <c r="J357" s="2"/>
    </row>
    <row r="358" spans="2:10" ht="12" customHeight="1">
      <c r="B358" s="125" t="s">
        <v>451</v>
      </c>
      <c r="C358" s="120" t="s">
        <v>412</v>
      </c>
      <c r="D358" s="9" t="s">
        <v>157</v>
      </c>
      <c r="E358" s="123">
        <v>80</v>
      </c>
      <c r="G358" s="210"/>
      <c r="I358" s="145"/>
      <c r="J358" s="2"/>
    </row>
    <row r="359" spans="2:10" ht="12" customHeight="1">
      <c r="B359" s="125" t="s">
        <v>452</v>
      </c>
      <c r="C359" s="120" t="s">
        <v>413</v>
      </c>
      <c r="D359" s="9" t="s">
        <v>157</v>
      </c>
      <c r="E359" s="123">
        <v>80</v>
      </c>
      <c r="G359" s="210"/>
      <c r="I359" s="145"/>
      <c r="J359" s="2"/>
    </row>
    <row r="360" spans="2:10" ht="12" customHeight="1">
      <c r="B360" s="125" t="s">
        <v>453</v>
      </c>
      <c r="C360" s="120" t="s">
        <v>414</v>
      </c>
      <c r="D360" s="9" t="s">
        <v>157</v>
      </c>
      <c r="E360" s="123">
        <v>480</v>
      </c>
      <c r="G360" s="210"/>
      <c r="I360" s="145"/>
      <c r="J360" s="2"/>
    </row>
    <row r="361" spans="2:10" ht="12" customHeight="1">
      <c r="B361" s="125" t="s">
        <v>454</v>
      </c>
      <c r="C361" s="120" t="s">
        <v>415</v>
      </c>
      <c r="D361" s="9" t="s">
        <v>157</v>
      </c>
      <c r="E361" s="123">
        <v>80</v>
      </c>
      <c r="G361" s="210"/>
      <c r="I361" s="145"/>
      <c r="J361" s="2"/>
    </row>
    <row r="362" spans="2:10" ht="12" customHeight="1">
      <c r="B362" s="121"/>
      <c r="C362" s="132"/>
      <c r="D362" s="9"/>
      <c r="E362" s="123"/>
      <c r="G362" s="210"/>
      <c r="I362" s="145"/>
      <c r="J362" s="2"/>
    </row>
    <row r="363" spans="2:10" ht="12" customHeight="1">
      <c r="B363" s="121" t="s">
        <v>455</v>
      </c>
      <c r="C363" s="131" t="s">
        <v>416</v>
      </c>
      <c r="D363" s="9"/>
      <c r="E363" s="123"/>
      <c r="G363" s="210"/>
      <c r="I363" s="145"/>
      <c r="J363" s="2"/>
    </row>
    <row r="364" spans="2:10" ht="12" customHeight="1">
      <c r="B364" s="125" t="s">
        <v>456</v>
      </c>
      <c r="C364" s="120" t="s">
        <v>417</v>
      </c>
      <c r="D364" s="9" t="s">
        <v>121</v>
      </c>
      <c r="E364" s="123">
        <v>1</v>
      </c>
      <c r="G364" s="210"/>
      <c r="I364" s="145"/>
      <c r="J364" s="2"/>
    </row>
    <row r="365" spans="2:10" ht="12" customHeight="1">
      <c r="B365" s="125" t="s">
        <v>457</v>
      </c>
      <c r="C365" s="120" t="s">
        <v>418</v>
      </c>
      <c r="D365" s="9" t="s">
        <v>121</v>
      </c>
      <c r="E365" s="123">
        <v>3</v>
      </c>
      <c r="G365" s="210"/>
      <c r="I365" s="145"/>
      <c r="J365" s="2"/>
    </row>
    <row r="366" spans="2:10" ht="12" customHeight="1">
      <c r="B366" s="125" t="s">
        <v>458</v>
      </c>
      <c r="C366" s="120" t="s">
        <v>419</v>
      </c>
      <c r="D366" s="9" t="s">
        <v>121</v>
      </c>
      <c r="E366" s="123">
        <v>6</v>
      </c>
      <c r="G366" s="210"/>
      <c r="I366" s="145"/>
      <c r="J366" s="2"/>
    </row>
    <row r="367" spans="2:10" ht="12" customHeight="1">
      <c r="B367" s="125" t="s">
        <v>459</v>
      </c>
      <c r="C367" s="120" t="s">
        <v>420</v>
      </c>
      <c r="D367" s="9" t="s">
        <v>121</v>
      </c>
      <c r="E367" s="123">
        <v>10</v>
      </c>
      <c r="G367" s="210"/>
      <c r="I367" s="145"/>
      <c r="J367" s="2"/>
    </row>
    <row r="368" spans="2:10" ht="12" customHeight="1">
      <c r="B368" s="125" t="s">
        <v>460</v>
      </c>
      <c r="C368" s="120" t="s">
        <v>421</v>
      </c>
      <c r="D368" s="9" t="s">
        <v>121</v>
      </c>
      <c r="E368" s="123">
        <v>5</v>
      </c>
      <c r="G368" s="210"/>
      <c r="I368" s="145"/>
      <c r="J368" s="2"/>
    </row>
    <row r="369" spans="2:10" ht="12" customHeight="1">
      <c r="B369" s="121"/>
      <c r="C369" s="132"/>
      <c r="D369" s="9"/>
      <c r="E369" s="123"/>
      <c r="G369" s="210"/>
      <c r="I369" s="145"/>
      <c r="J369" s="2"/>
    </row>
    <row r="370" spans="2:10" ht="12" customHeight="1">
      <c r="B370" s="121" t="s">
        <v>461</v>
      </c>
      <c r="C370" s="131" t="s">
        <v>422</v>
      </c>
      <c r="D370" s="9"/>
      <c r="E370" s="123"/>
      <c r="G370" s="210"/>
      <c r="I370" s="145"/>
      <c r="J370" s="2"/>
    </row>
    <row r="371" spans="2:10" ht="12" customHeight="1">
      <c r="B371" s="125" t="s">
        <v>462</v>
      </c>
      <c r="C371" s="120" t="s">
        <v>423</v>
      </c>
      <c r="D371" s="9" t="s">
        <v>157</v>
      </c>
      <c r="E371" s="123">
        <v>40</v>
      </c>
      <c r="F371" s="159"/>
      <c r="G371" s="210"/>
      <c r="I371" s="145"/>
      <c r="J371" s="2"/>
    </row>
    <row r="372" spans="2:10" ht="12" customHeight="1">
      <c r="B372" s="125" t="s">
        <v>463</v>
      </c>
      <c r="C372" s="120" t="s">
        <v>424</v>
      </c>
      <c r="D372" s="9" t="s">
        <v>157</v>
      </c>
      <c r="E372" s="123">
        <v>6</v>
      </c>
      <c r="F372" s="159"/>
      <c r="G372" s="210"/>
      <c r="I372" s="145"/>
      <c r="J372" s="2"/>
    </row>
    <row r="373" spans="2:10" ht="12" customHeight="1">
      <c r="B373" s="125" t="s">
        <v>464</v>
      </c>
      <c r="C373" s="120" t="s">
        <v>425</v>
      </c>
      <c r="D373" s="9" t="s">
        <v>121</v>
      </c>
      <c r="E373" s="123">
        <v>10</v>
      </c>
      <c r="F373" s="159"/>
      <c r="G373" s="210"/>
      <c r="I373" s="145"/>
      <c r="J373" s="2"/>
    </row>
    <row r="374" spans="2:10" ht="12" customHeight="1">
      <c r="B374" s="125" t="s">
        <v>465</v>
      </c>
      <c r="C374" s="120" t="s">
        <v>426</v>
      </c>
      <c r="D374" s="9" t="s">
        <v>161</v>
      </c>
      <c r="E374" s="123">
        <v>60</v>
      </c>
      <c r="F374" s="159"/>
      <c r="G374" s="210"/>
      <c r="I374" s="145"/>
      <c r="J374" s="2"/>
    </row>
    <row r="375" spans="2:10" ht="12" customHeight="1">
      <c r="B375" s="125" t="s">
        <v>466</v>
      </c>
      <c r="C375" s="120" t="s">
        <v>433</v>
      </c>
      <c r="D375" s="9" t="s">
        <v>518</v>
      </c>
      <c r="E375" s="123">
        <v>1</v>
      </c>
      <c r="G375" s="210"/>
      <c r="I375" s="145"/>
      <c r="J375" s="2"/>
    </row>
    <row r="376" spans="2:10" ht="12" customHeight="1">
      <c r="B376" s="121"/>
      <c r="C376" s="132"/>
      <c r="D376" s="9"/>
      <c r="E376" s="123"/>
      <c r="G376" s="210"/>
      <c r="I376" s="145"/>
      <c r="J376" s="2"/>
    </row>
    <row r="377" spans="2:10" ht="12" customHeight="1">
      <c r="B377" s="121" t="s">
        <v>467</v>
      </c>
      <c r="C377" s="131" t="s">
        <v>427</v>
      </c>
      <c r="D377" s="9"/>
      <c r="E377" s="123"/>
      <c r="G377" s="210"/>
      <c r="I377" s="145"/>
      <c r="J377" s="2"/>
    </row>
    <row r="378" spans="2:10" ht="12" customHeight="1">
      <c r="B378" s="125" t="s">
        <v>468</v>
      </c>
      <c r="C378" s="120" t="s">
        <v>428</v>
      </c>
      <c r="D378" s="9" t="s">
        <v>121</v>
      </c>
      <c r="E378" s="123">
        <v>20</v>
      </c>
      <c r="G378" s="210"/>
      <c r="I378" s="145"/>
      <c r="J378" s="2"/>
    </row>
    <row r="379" spans="2:10" ht="12" customHeight="1">
      <c r="B379" s="125" t="s">
        <v>469</v>
      </c>
      <c r="C379" s="120" t="s">
        <v>429</v>
      </c>
      <c r="D379" s="9" t="s">
        <v>121</v>
      </c>
      <c r="E379" s="123">
        <v>20</v>
      </c>
      <c r="G379" s="210"/>
      <c r="I379" s="145"/>
      <c r="J379" s="2"/>
    </row>
    <row r="380" spans="2:10" ht="12" customHeight="1">
      <c r="B380" s="125" t="s">
        <v>470</v>
      </c>
      <c r="C380" s="120" t="s">
        <v>430</v>
      </c>
      <c r="D380" s="9" t="s">
        <v>121</v>
      </c>
      <c r="E380" s="123">
        <v>20</v>
      </c>
      <c r="G380" s="210"/>
      <c r="I380" s="145"/>
      <c r="J380" s="2"/>
    </row>
    <row r="381" spans="2:10" ht="12" customHeight="1">
      <c r="B381" s="125" t="s">
        <v>471</v>
      </c>
      <c r="C381" s="120" t="s">
        <v>431</v>
      </c>
      <c r="D381" s="9" t="s">
        <v>121</v>
      </c>
      <c r="E381" s="123">
        <v>20</v>
      </c>
      <c r="G381" s="210"/>
      <c r="I381" s="145"/>
      <c r="J381" s="2"/>
    </row>
    <row r="382" spans="2:10" ht="12" customHeight="1">
      <c r="B382" s="125" t="s">
        <v>472</v>
      </c>
      <c r="C382" s="120" t="s">
        <v>432</v>
      </c>
      <c r="D382" s="9" t="s">
        <v>121</v>
      </c>
      <c r="E382" s="123">
        <v>20</v>
      </c>
      <c r="G382" s="210"/>
      <c r="I382" s="145"/>
      <c r="J382" s="2"/>
    </row>
    <row r="383" spans="2:10" ht="12" customHeight="1">
      <c r="B383" s="125" t="s">
        <v>515</v>
      </c>
      <c r="C383" s="120" t="s">
        <v>516</v>
      </c>
      <c r="D383" s="9" t="s">
        <v>121</v>
      </c>
      <c r="E383" s="123">
        <v>150</v>
      </c>
      <c r="G383" s="210"/>
      <c r="I383" s="145"/>
      <c r="J383" s="2"/>
    </row>
    <row r="384" spans="2:10" ht="12" customHeight="1">
      <c r="B384" s="125"/>
      <c r="C384" s="122"/>
      <c r="D384" s="9"/>
      <c r="E384" s="133"/>
      <c r="F384" s="167"/>
      <c r="G384" s="210"/>
      <c r="I384" s="145"/>
      <c r="J384" s="2"/>
    </row>
    <row r="385" spans="2:10" s="109" customFormat="1" ht="12" customHeight="1" thickBot="1">
      <c r="B385" s="93"/>
      <c r="C385" s="98" t="s">
        <v>473</v>
      </c>
      <c r="D385" s="99"/>
      <c r="E385" s="100"/>
      <c r="F385" s="200"/>
      <c r="G385" s="201"/>
      <c r="I385" s="146"/>
    </row>
    <row r="386" spans="2:10" s="109" customFormat="1" ht="12" customHeight="1" thickTop="1">
      <c r="B386" s="93"/>
      <c r="C386" s="98"/>
      <c r="D386" s="99"/>
      <c r="E386" s="118"/>
      <c r="F386" s="211"/>
      <c r="G386" s="207"/>
      <c r="I386" s="146"/>
    </row>
    <row r="387" spans="2:10" s="128" customFormat="1" ht="12" customHeight="1">
      <c r="B387" s="121"/>
      <c r="C387" s="122" t="s">
        <v>390</v>
      </c>
      <c r="D387" s="127"/>
      <c r="E387" s="129"/>
      <c r="F387" s="208"/>
      <c r="G387" s="209"/>
      <c r="I387" s="145"/>
    </row>
    <row r="388" spans="2:10" ht="12" customHeight="1">
      <c r="B388" s="121">
        <v>5</v>
      </c>
      <c r="C388" s="122" t="s">
        <v>474</v>
      </c>
      <c r="D388" s="9"/>
      <c r="E388" s="130"/>
      <c r="G388" s="210"/>
      <c r="I388" s="145"/>
      <c r="J388" s="2"/>
    </row>
    <row r="389" spans="2:10" ht="12" customHeight="1">
      <c r="B389" s="121"/>
      <c r="C389" s="122"/>
      <c r="D389" s="9"/>
      <c r="E389" s="130"/>
      <c r="G389" s="210"/>
      <c r="I389" s="145"/>
      <c r="J389" s="2"/>
    </row>
    <row r="390" spans="2:10" ht="10.5">
      <c r="B390" s="125" t="s">
        <v>392</v>
      </c>
      <c r="C390" s="132" t="s">
        <v>517</v>
      </c>
      <c r="D390" s="9" t="s">
        <v>156</v>
      </c>
      <c r="E390" s="123">
        <v>220</v>
      </c>
      <c r="F390" s="159"/>
      <c r="G390" s="210"/>
      <c r="I390" s="145"/>
      <c r="J390" s="2"/>
    </row>
    <row r="391" spans="2:10" ht="10.5">
      <c r="B391" s="125"/>
      <c r="C391" s="134"/>
      <c r="D391" s="9"/>
      <c r="E391" s="123"/>
      <c r="F391" s="159"/>
      <c r="G391" s="210"/>
      <c r="I391" s="145"/>
      <c r="J391" s="2"/>
    </row>
    <row r="392" spans="2:10" s="109" customFormat="1" ht="12" customHeight="1" thickBot="1">
      <c r="B392" s="93"/>
      <c r="C392" s="98" t="s">
        <v>475</v>
      </c>
      <c r="D392" s="99"/>
      <c r="E392" s="100"/>
      <c r="F392" s="200"/>
      <c r="G392" s="201"/>
      <c r="I392" s="146"/>
    </row>
    <row r="393" spans="2:10" s="109" customFormat="1" ht="12" customHeight="1" thickTop="1" thickBot="1">
      <c r="B393" s="101"/>
      <c r="C393" s="102"/>
      <c r="D393" s="103"/>
      <c r="E393" s="104"/>
      <c r="F393" s="212"/>
      <c r="G393" s="213"/>
      <c r="I393" s="146"/>
    </row>
    <row r="394" spans="2:10" s="109" customFormat="1" ht="10.5">
      <c r="B394" s="112"/>
      <c r="C394" s="114"/>
      <c r="D394" s="115"/>
      <c r="E394" s="116"/>
      <c r="F394" s="214"/>
      <c r="G394" s="215"/>
      <c r="I394" s="146"/>
    </row>
    <row r="395" spans="2:10" s="109" customFormat="1" ht="10.5">
      <c r="B395" s="113"/>
      <c r="C395" s="111" t="s">
        <v>1</v>
      </c>
      <c r="D395" s="84"/>
      <c r="E395" s="84"/>
      <c r="F395" s="216"/>
      <c r="G395" s="217"/>
      <c r="I395" s="146"/>
    </row>
    <row r="396" spans="2:10" s="109" customFormat="1" ht="10.5">
      <c r="B396" s="113"/>
      <c r="C396" s="111"/>
      <c r="D396" s="84"/>
      <c r="E396" s="84"/>
      <c r="F396" s="216"/>
      <c r="G396" s="217"/>
      <c r="I396" s="146"/>
    </row>
    <row r="397" spans="2:10" s="109" customFormat="1" ht="10">
      <c r="B397" s="113"/>
      <c r="C397" s="84" t="s">
        <v>10</v>
      </c>
      <c r="D397" s="84"/>
      <c r="E397" s="84"/>
      <c r="F397" s="216"/>
      <c r="G397" s="218"/>
      <c r="I397" s="146"/>
    </row>
    <row r="398" spans="2:10" s="109" customFormat="1" ht="10">
      <c r="B398" s="113"/>
      <c r="C398" s="84"/>
      <c r="D398" s="84"/>
      <c r="E398" s="84"/>
      <c r="F398" s="216"/>
      <c r="G398" s="217"/>
      <c r="I398" s="146"/>
    </row>
    <row r="399" spans="2:10" s="109" customFormat="1" ht="10">
      <c r="B399" s="113"/>
      <c r="C399" s="84" t="s">
        <v>20</v>
      </c>
      <c r="D399" s="84"/>
      <c r="E399" s="84"/>
      <c r="F399" s="216"/>
      <c r="G399" s="218"/>
      <c r="I399" s="146"/>
    </row>
    <row r="400" spans="2:10" s="109" customFormat="1" ht="10">
      <c r="B400" s="113"/>
      <c r="C400" s="84"/>
      <c r="D400" s="84"/>
      <c r="E400" s="84"/>
      <c r="F400" s="216"/>
      <c r="G400" s="217"/>
      <c r="I400" s="146"/>
    </row>
    <row r="401" spans="2:9" s="109" customFormat="1" ht="10">
      <c r="B401" s="113"/>
      <c r="C401" s="84" t="s">
        <v>523</v>
      </c>
      <c r="D401" s="84"/>
      <c r="E401" s="84"/>
      <c r="F401" s="216"/>
      <c r="G401" s="218"/>
      <c r="I401" s="146"/>
    </row>
    <row r="402" spans="2:9" s="109" customFormat="1" ht="10">
      <c r="B402" s="113"/>
      <c r="C402" s="84"/>
      <c r="D402" s="84"/>
      <c r="E402" s="84"/>
      <c r="F402" s="216"/>
      <c r="G402" s="218"/>
      <c r="I402" s="146"/>
    </row>
    <row r="403" spans="2:9" s="109" customFormat="1" ht="10">
      <c r="B403" s="113"/>
      <c r="C403" s="84" t="s">
        <v>167</v>
      </c>
      <c r="D403" s="84"/>
      <c r="E403" s="84"/>
      <c r="F403" s="216"/>
      <c r="G403" s="218"/>
      <c r="I403" s="146"/>
    </row>
    <row r="404" spans="2:9" s="109" customFormat="1" ht="10">
      <c r="B404" s="113"/>
      <c r="C404" s="84"/>
      <c r="D404" s="84"/>
      <c r="E404" s="84"/>
      <c r="F404" s="216"/>
      <c r="G404" s="217"/>
      <c r="I404" s="146"/>
    </row>
    <row r="405" spans="2:9" s="109" customFormat="1" ht="10">
      <c r="B405" s="113"/>
      <c r="C405" s="84" t="s">
        <v>181</v>
      </c>
      <c r="D405" s="84"/>
      <c r="E405" s="84"/>
      <c r="F405" s="216"/>
      <c r="G405" s="218"/>
      <c r="I405" s="146"/>
    </row>
    <row r="406" spans="2:9" s="109" customFormat="1" ht="10">
      <c r="B406" s="113"/>
      <c r="C406" s="84"/>
      <c r="D406" s="84"/>
      <c r="E406" s="84"/>
      <c r="F406" s="216"/>
      <c r="G406" s="217"/>
      <c r="I406" s="146"/>
    </row>
    <row r="407" spans="2:9" s="109" customFormat="1" ht="10">
      <c r="B407" s="113"/>
      <c r="C407" s="84" t="s">
        <v>224</v>
      </c>
      <c r="D407" s="84"/>
      <c r="E407" s="84"/>
      <c r="F407" s="216"/>
      <c r="G407" s="218"/>
      <c r="I407" s="146"/>
    </row>
    <row r="408" spans="2:9" s="109" customFormat="1" ht="10">
      <c r="B408" s="113"/>
      <c r="C408" s="84"/>
      <c r="D408" s="84"/>
      <c r="E408" s="84"/>
      <c r="F408" s="216"/>
      <c r="G408" s="218"/>
      <c r="I408" s="146"/>
    </row>
    <row r="409" spans="2:9" s="109" customFormat="1" ht="10">
      <c r="B409" s="113"/>
      <c r="C409" s="84" t="s">
        <v>435</v>
      </c>
      <c r="D409" s="84"/>
      <c r="E409" s="84"/>
      <c r="F409" s="216"/>
      <c r="G409" s="218"/>
      <c r="I409" s="146"/>
    </row>
    <row r="410" spans="2:9" s="109" customFormat="1" ht="10">
      <c r="B410" s="113"/>
      <c r="C410" s="84"/>
      <c r="D410" s="84"/>
      <c r="E410" s="84"/>
      <c r="F410" s="216"/>
      <c r="G410" s="218"/>
      <c r="I410" s="146"/>
    </row>
    <row r="411" spans="2:9" s="109" customFormat="1" ht="10">
      <c r="B411" s="113"/>
      <c r="C411" s="84" t="s">
        <v>474</v>
      </c>
      <c r="D411" s="84"/>
      <c r="E411" s="84"/>
      <c r="F411" s="216"/>
      <c r="G411" s="218"/>
      <c r="I411" s="146"/>
    </row>
    <row r="412" spans="2:9" s="109" customFormat="1" ht="10.5" thickBot="1">
      <c r="B412" s="113"/>
      <c r="C412" s="84"/>
      <c r="D412" s="84"/>
      <c r="E412" s="84"/>
      <c r="F412" s="216"/>
      <c r="G412" s="218"/>
      <c r="I412" s="146"/>
    </row>
    <row r="413" spans="2:9" s="141" customFormat="1" ht="18" customHeight="1" thickTop="1" thickBot="1">
      <c r="B413" s="137"/>
      <c r="C413" s="138" t="s">
        <v>239</v>
      </c>
      <c r="D413" s="139"/>
      <c r="E413" s="140"/>
      <c r="F413" s="219"/>
      <c r="G413" s="220"/>
      <c r="I413" s="152"/>
    </row>
    <row r="414" spans="2:9" s="109" customFormat="1" ht="10">
      <c r="F414" s="221"/>
      <c r="G414" s="222"/>
      <c r="I414" s="146"/>
    </row>
  </sheetData>
  <sheetProtection algorithmName="SHA-512" hashValue="Na3olTRxN0J5s4woyvtZQAx3uFWoBTndkXnQRI3l/QwXtFdbE1cj3cusgXyCJ/6lN6FHvaT6uBsZ2K5fsnvylQ==" saltValue="s1Ou9lp1UW1ka56BEDtlvQ==" spinCount="100000" sheet="1" objects="1" scenarios="1"/>
  <protectedRanges>
    <protectedRange sqref="F1:G1048576" name="Range1"/>
  </protectedRanges>
  <printOptions horizontalCentered="1"/>
  <pageMargins left="0.11811023622047245" right="0.11811023622047245" top="0.35433070866141736" bottom="0.15748031496062992" header="0.31496062992125984" footer="0.31496062992125984"/>
  <pageSetup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afa9a5-2a35-45f2-adb0-be8214e493f4" xsi:nil="true"/>
    <lcf76f155ced4ddcb4097134ff3c332f xmlns="a0d1987a-64e6-4a3b-a827-d1ceb8856f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E252B32CF6994680E96E874051A746" ma:contentTypeVersion="19" ma:contentTypeDescription="Create a new document." ma:contentTypeScope="" ma:versionID="1abf74f8646ab731fc6d32c50afd3706">
  <xsd:schema xmlns:xsd="http://www.w3.org/2001/XMLSchema" xmlns:xs="http://www.w3.org/2001/XMLSchema" xmlns:p="http://schemas.microsoft.com/office/2006/metadata/properties" xmlns:ns2="5eafa9a5-2a35-45f2-adb0-be8214e493f4" xmlns:ns3="a0d1987a-64e6-4a3b-a827-d1ceb8856fbe" targetNamespace="http://schemas.microsoft.com/office/2006/metadata/properties" ma:root="true" ma:fieldsID="c470a2ae9037184e032f459b05b5ce9c" ns2:_="" ns3:_="">
    <xsd:import namespace="5eafa9a5-2a35-45f2-adb0-be8214e493f4"/>
    <xsd:import namespace="a0d1987a-64e6-4a3b-a827-d1ceb8856f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fa9a5-2a35-45f2-adb0-be8214e493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24f131-08e6-41d0-894c-f3543b11c6d2}" ma:internalName="TaxCatchAll" ma:showField="CatchAllData" ma:web="5eafa9a5-2a35-45f2-adb0-be8214e49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1987a-64e6-4a3b-a827-d1ceb8856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0675156-6aef-4ca9-b926-8a9b2a3e4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1E4FEE-6C82-4859-B53B-042F9B6894ED}">
  <ds:schemaRefs>
    <ds:schemaRef ds:uri="a0d1987a-64e6-4a3b-a827-d1ceb8856fbe"/>
    <ds:schemaRef ds:uri="http://schemas.microsoft.com/office/2006/documentManagement/types"/>
    <ds:schemaRef ds:uri="http://purl.org/dc/elements/1.1/"/>
    <ds:schemaRef ds:uri="5eafa9a5-2a35-45f2-adb0-be8214e493f4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9C4C1D0-198C-47D1-8287-4F0870A6D7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419D9-1CBE-4385-9B89-33442B9D5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fa9a5-2a35-45f2-adb0-be8214e493f4"/>
    <ds:schemaRef ds:uri="a0d1987a-64e6-4a3b-a827-d1ceb8856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</vt:lpstr>
      <vt:lpstr>BOQ!Print_Area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Fikile Mhlana</dc:creator>
  <cp:lastModifiedBy>Vusumuzi Mthombeni</cp:lastModifiedBy>
  <cp:lastPrinted>2026-02-26T13:57:32Z</cp:lastPrinted>
  <dcterms:created xsi:type="dcterms:W3CDTF">2024-07-14T13:17:06Z</dcterms:created>
  <dcterms:modified xsi:type="dcterms:W3CDTF">2026-06-09T11:32:46Z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0x010100F8E252B32CF6994680E96E874051A746</vt:lpwstr>
  </property>
  <property fmtid="{D5CDD505-2E9C-101B-9397-08002B2CF9AE}" pid="3" name="MediaServiceImageTags">
    <vt:lpwstr/>
  </property>
</Properties>
</file>