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https://transnetsocltd-my.sharepoint.com/personal/cwayita_nyeli_transnet_net1/Documents/Documents/TP/12 Month Tender/Demand/Advertisement/"/>
    </mc:Choice>
  </mc:AlternateContent>
  <xr:revisionPtr revIDLastSave="0" documentId="8_{3AAEEB59-8388-478C-B348-44DBCD432ED0}" xr6:coauthVersionLast="47" xr6:coauthVersionMax="47" xr10:uidLastSave="{00000000-0000-0000-0000-000000000000}"/>
  <bookViews>
    <workbookView xWindow="-110" yWindow="-110" windowWidth="19420" windowHeight="10300" activeTab="3" xr2:uid="{007017AF-0F79-45EC-822B-93253090F09E}"/>
  </bookViews>
  <sheets>
    <sheet name="Inland Region" sheetId="1" r:id="rId1"/>
    <sheet name="Kwazulu Natal " sheetId="17" r:id="rId2"/>
    <sheet name="Eastern Cape Region" sheetId="7" r:id="rId3"/>
    <sheet name="Western Cape Region" sheetId="8" r:id="rId4"/>
    <sheet name="Northern Region" sheetId="12" r:id="rId5"/>
  </sheets>
  <definedNames>
    <definedName name="_xlnm.Print_Area" localSheetId="2">'Eastern Cape Region'!$A$1:$K$77</definedName>
    <definedName name="_xlnm.Print_Area" localSheetId="0">'Inland Region'!$A$1:$K$79</definedName>
    <definedName name="_xlnm.Print_Area" localSheetId="1">'Kwazulu Natal '!$A$1:$K$63</definedName>
    <definedName name="_xlnm.Print_Area" localSheetId="4">'Northern Region'!$A$1:$K$60</definedName>
    <definedName name="_xlnm.Print_Area" localSheetId="3">'Western Cape Region'!$A$1:$K$76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0" i="1" l="1"/>
  <c r="G28" i="1"/>
  <c r="G26" i="1"/>
  <c r="G24" i="1"/>
  <c r="G32" i="12"/>
  <c r="G26" i="12"/>
  <c r="I23" i="12"/>
  <c r="G23" i="12"/>
  <c r="G21" i="12"/>
  <c r="G34" i="12"/>
  <c r="J32" i="12"/>
  <c r="G22" i="17"/>
  <c r="G25" i="17"/>
  <c r="G41" i="1"/>
  <c r="G42" i="1"/>
  <c r="G43" i="1"/>
  <c r="G44" i="1"/>
  <c r="G45" i="1"/>
  <c r="G39" i="1"/>
  <c r="J46" i="1"/>
  <c r="J40" i="1"/>
  <c r="J41" i="1"/>
  <c r="J42" i="1"/>
  <c r="J43" i="1"/>
  <c r="J44" i="1"/>
  <c r="J45" i="1"/>
  <c r="J38" i="1"/>
  <c r="G46" i="1"/>
  <c r="G38" i="1"/>
  <c r="J38" i="17"/>
  <c r="J35" i="17"/>
  <c r="J36" i="17"/>
  <c r="J37" i="17"/>
  <c r="J34" i="17"/>
  <c r="J33" i="17"/>
  <c r="G38" i="17"/>
  <c r="G35" i="17"/>
  <c r="G36" i="17"/>
  <c r="G37" i="17"/>
  <c r="G34" i="17"/>
  <c r="G33" i="17"/>
  <c r="J37" i="7"/>
  <c r="J38" i="7"/>
  <c r="J39" i="7"/>
  <c r="J40" i="7"/>
  <c r="J41" i="7"/>
  <c r="J42" i="7"/>
  <c r="J43" i="7"/>
  <c r="J44" i="7"/>
  <c r="J45" i="7"/>
  <c r="J36" i="7"/>
  <c r="J35" i="7"/>
  <c r="G44" i="7"/>
  <c r="G45" i="7"/>
  <c r="G36" i="7"/>
  <c r="G37" i="7"/>
  <c r="G38" i="7"/>
  <c r="G39" i="7"/>
  <c r="G40" i="7"/>
  <c r="G41" i="7"/>
  <c r="G42" i="7"/>
  <c r="G43" i="7"/>
  <c r="G35" i="7"/>
  <c r="J43" i="8"/>
  <c r="J44" i="8"/>
  <c r="J45" i="8"/>
  <c r="J46" i="8"/>
  <c r="J47" i="8"/>
  <c r="J48" i="8"/>
  <c r="J49" i="8"/>
  <c r="J50" i="8"/>
  <c r="J51" i="8"/>
  <c r="J42" i="8"/>
  <c r="J41" i="8"/>
  <c r="G42" i="8"/>
  <c r="G43" i="8"/>
  <c r="G44" i="8"/>
  <c r="G45" i="8"/>
  <c r="G46" i="8"/>
  <c r="G47" i="8"/>
  <c r="G48" i="8"/>
  <c r="G49" i="8"/>
  <c r="G50" i="8"/>
  <c r="G51" i="8"/>
  <c r="G41" i="8"/>
  <c r="J33" i="12"/>
  <c r="J34" i="12"/>
  <c r="J35" i="12"/>
  <c r="J31" i="12"/>
  <c r="G33" i="12"/>
  <c r="G35" i="12"/>
  <c r="G31" i="12"/>
  <c r="G23" i="1"/>
  <c r="I53" i="1"/>
  <c r="G53" i="1"/>
  <c r="J49" i="1"/>
  <c r="G49" i="1"/>
  <c r="I52" i="1"/>
  <c r="G52" i="1"/>
  <c r="I24" i="12"/>
  <c r="I25" i="12"/>
  <c r="I26" i="12"/>
  <c r="I27" i="12"/>
  <c r="I28" i="12"/>
  <c r="G24" i="12"/>
  <c r="G25" i="12"/>
  <c r="G27" i="12"/>
  <c r="G28" i="12"/>
  <c r="I22" i="12"/>
  <c r="I21" i="12"/>
  <c r="G22" i="12"/>
  <c r="I23" i="8"/>
  <c r="I24" i="8"/>
  <c r="I25" i="8"/>
  <c r="I26" i="8"/>
  <c r="I27" i="8"/>
  <c r="I28" i="8"/>
  <c r="I29" i="8"/>
  <c r="I30" i="8"/>
  <c r="I31" i="8"/>
  <c r="I32" i="8"/>
  <c r="I33" i="8"/>
  <c r="I34" i="8"/>
  <c r="I35" i="8"/>
  <c r="I36" i="8"/>
  <c r="I37" i="8"/>
  <c r="I38" i="8"/>
  <c r="G23" i="8"/>
  <c r="G24" i="8"/>
  <c r="J24" i="8" s="1"/>
  <c r="G25" i="8"/>
  <c r="J25" i="8" s="1"/>
  <c r="G26" i="8"/>
  <c r="J26" i="8" s="1"/>
  <c r="G27" i="8"/>
  <c r="J27" i="8" s="1"/>
  <c r="G28" i="8"/>
  <c r="J28" i="8" s="1"/>
  <c r="G29" i="8"/>
  <c r="J29" i="8" s="1"/>
  <c r="G30" i="8"/>
  <c r="J30" i="8" s="1"/>
  <c r="G31" i="8"/>
  <c r="J31" i="8" s="1"/>
  <c r="G32" i="8"/>
  <c r="G33" i="8"/>
  <c r="J33" i="8" s="1"/>
  <c r="G34" i="8"/>
  <c r="G35" i="8"/>
  <c r="G36" i="8"/>
  <c r="J36" i="8" s="1"/>
  <c r="G37" i="8"/>
  <c r="J37" i="8" s="1"/>
  <c r="G38" i="8"/>
  <c r="I22" i="8"/>
  <c r="I21" i="8"/>
  <c r="G22" i="8"/>
  <c r="G21" i="8"/>
  <c r="J21" i="8" s="1"/>
  <c r="G52" i="7"/>
  <c r="I52" i="7"/>
  <c r="I49" i="7"/>
  <c r="I47" i="7"/>
  <c r="G49" i="7"/>
  <c r="G47" i="7"/>
  <c r="I23" i="7"/>
  <c r="I24" i="7"/>
  <c r="I25" i="7"/>
  <c r="I26" i="7"/>
  <c r="I27" i="7"/>
  <c r="I28" i="7"/>
  <c r="I29" i="7"/>
  <c r="I30" i="7"/>
  <c r="I31" i="7"/>
  <c r="I32" i="7"/>
  <c r="I22" i="7"/>
  <c r="I21" i="7"/>
  <c r="G23" i="7"/>
  <c r="G24" i="7"/>
  <c r="J24" i="7" s="1"/>
  <c r="G25" i="7"/>
  <c r="G26" i="7"/>
  <c r="G27" i="7"/>
  <c r="G28" i="7"/>
  <c r="J28" i="7" s="1"/>
  <c r="G29" i="7"/>
  <c r="G30" i="7"/>
  <c r="G31" i="7"/>
  <c r="G32" i="7"/>
  <c r="G22" i="7"/>
  <c r="G21" i="7"/>
  <c r="I23" i="17"/>
  <c r="J23" i="17" s="1"/>
  <c r="I24" i="17"/>
  <c r="I25" i="17"/>
  <c r="I26" i="17"/>
  <c r="J26" i="17" s="1"/>
  <c r="I27" i="17"/>
  <c r="J27" i="17" s="1"/>
  <c r="I28" i="17"/>
  <c r="I29" i="17"/>
  <c r="I30" i="17"/>
  <c r="I22" i="17"/>
  <c r="I21" i="17"/>
  <c r="G23" i="17"/>
  <c r="G24" i="17"/>
  <c r="G26" i="17"/>
  <c r="G27" i="17"/>
  <c r="G28" i="17"/>
  <c r="J28" i="17" s="1"/>
  <c r="G29" i="17"/>
  <c r="G30" i="17"/>
  <c r="G21" i="17"/>
  <c r="I23" i="1"/>
  <c r="I24" i="1"/>
  <c r="I25" i="1"/>
  <c r="I26" i="1"/>
  <c r="J26" i="1" s="1"/>
  <c r="I27" i="1"/>
  <c r="I28" i="1"/>
  <c r="I29" i="1"/>
  <c r="I30" i="1"/>
  <c r="I31" i="1"/>
  <c r="I32" i="1"/>
  <c r="I33" i="1"/>
  <c r="I34" i="1"/>
  <c r="I35" i="1"/>
  <c r="I22" i="1"/>
  <c r="I21" i="1"/>
  <c r="G33" i="1"/>
  <c r="G30" i="1"/>
  <c r="G25" i="1"/>
  <c r="G27" i="1"/>
  <c r="G29" i="1"/>
  <c r="G31" i="1"/>
  <c r="G32" i="1"/>
  <c r="G34" i="1"/>
  <c r="G35" i="1"/>
  <c r="G22" i="1"/>
  <c r="G21" i="1"/>
  <c r="G59" i="17"/>
  <c r="G58" i="17"/>
  <c r="G57" i="17"/>
  <c r="G56" i="17"/>
  <c r="G55" i="17"/>
  <c r="G54" i="17"/>
  <c r="G53" i="17"/>
  <c r="G52" i="17"/>
  <c r="J41" i="17"/>
  <c r="J21" i="17"/>
  <c r="G52" i="12"/>
  <c r="G51" i="12"/>
  <c r="G50" i="12"/>
  <c r="G49" i="12"/>
  <c r="J41" i="12"/>
  <c r="J38" i="12"/>
  <c r="J21" i="12"/>
  <c r="G72" i="8"/>
  <c r="G71" i="8"/>
  <c r="G70" i="8"/>
  <c r="G69" i="8"/>
  <c r="G68" i="8"/>
  <c r="G67" i="8"/>
  <c r="G66" i="8"/>
  <c r="G65" i="8"/>
  <c r="J57" i="8"/>
  <c r="J54" i="8"/>
  <c r="G73" i="7"/>
  <c r="G72" i="7"/>
  <c r="G71" i="7"/>
  <c r="G70" i="7"/>
  <c r="G69" i="7"/>
  <c r="G68" i="7"/>
  <c r="G67" i="7"/>
  <c r="G66" i="7"/>
  <c r="J58" i="7"/>
  <c r="J55" i="7"/>
  <c r="J39" i="1" l="1"/>
  <c r="J23" i="8"/>
  <c r="J22" i="17"/>
  <c r="J49" i="7"/>
  <c r="J21" i="7"/>
  <c r="J34" i="8"/>
  <c r="J22" i="8"/>
  <c r="J24" i="17"/>
  <c r="J29" i="17"/>
  <c r="J30" i="17"/>
  <c r="J25" i="17"/>
  <c r="J52" i="7"/>
  <c r="J22" i="7"/>
  <c r="J47" i="7"/>
  <c r="J24" i="12"/>
  <c r="J25" i="12"/>
  <c r="J26" i="12"/>
  <c r="J28" i="12"/>
  <c r="J22" i="12"/>
  <c r="J27" i="12"/>
  <c r="J23" i="12"/>
  <c r="J32" i="8"/>
  <c r="J38" i="8"/>
  <c r="J35" i="8"/>
  <c r="J29" i="7"/>
  <c r="J26" i="7"/>
  <c r="J32" i="7"/>
  <c r="J25" i="7"/>
  <c r="J27" i="7"/>
  <c r="J23" i="7"/>
  <c r="J30" i="7"/>
  <c r="J31" i="7"/>
  <c r="G69" i="1"/>
  <c r="G70" i="1"/>
  <c r="G71" i="1"/>
  <c r="G72" i="1"/>
  <c r="G73" i="1"/>
  <c r="G74" i="1"/>
  <c r="G75" i="1"/>
  <c r="G76" i="1"/>
  <c r="G77" i="1"/>
  <c r="G68" i="1"/>
  <c r="J56" i="1"/>
  <c r="J57" i="1"/>
  <c r="J56" i="8" l="1"/>
  <c r="J58" i="8" s="1"/>
  <c r="J43" i="17"/>
  <c r="J44" i="17" s="1"/>
  <c r="J45" i="17" s="1"/>
  <c r="J57" i="7"/>
  <c r="J59" i="7" s="1"/>
  <c r="J40" i="12"/>
  <c r="J42" i="12" s="1"/>
  <c r="J21" i="1"/>
  <c r="J52" i="1"/>
  <c r="J53" i="1"/>
  <c r="J32" i="1"/>
  <c r="J33" i="1"/>
  <c r="J29" i="1"/>
  <c r="J31" i="1"/>
  <c r="J27" i="1"/>
  <c r="J34" i="1"/>
  <c r="J30" i="1"/>
  <c r="J28" i="1"/>
  <c r="J25" i="1"/>
  <c r="J24" i="1"/>
  <c r="J23" i="1"/>
  <c r="J22" i="1"/>
  <c r="J35" i="1"/>
  <c r="J59" i="1" l="1"/>
  <c r="J60" i="1" l="1"/>
  <c r="J61" i="1" s="1"/>
</calcChain>
</file>

<file path=xl/sharedStrings.xml><?xml version="1.0" encoding="utf-8"?>
<sst xmlns="http://schemas.openxmlformats.org/spreadsheetml/2006/main" count="455" uniqueCount="150">
  <si>
    <t xml:space="preserve">Description </t>
  </si>
  <si>
    <t xml:space="preserve">Grade A - Site Manager </t>
  </si>
  <si>
    <t xml:space="preserve">Push To Talk (PTT) radios </t>
  </si>
  <si>
    <t>Push Over Cellular Smartphones</t>
  </si>
  <si>
    <t>Spotlight</t>
  </si>
  <si>
    <t>Base Radio</t>
  </si>
  <si>
    <t>Guard House Rental. Wendy House 3MX3m</t>
  </si>
  <si>
    <t>Batons</t>
  </si>
  <si>
    <t>Pepper spray</t>
  </si>
  <si>
    <t>Handcuffs</t>
  </si>
  <si>
    <t xml:space="preserve">Vehicles  </t>
  </si>
  <si>
    <t>Patrol and Escort Single Cab 2x4 High Rider with towing bar, canopy with security lights as per PSIRA Guidelines- 5000km included</t>
  </si>
  <si>
    <t>SHE File</t>
  </si>
  <si>
    <t>Safety file  (once off cost for  the duration of the contract) for 96 Rissik Street Head office (Gauteng)</t>
  </si>
  <si>
    <t>Quantity</t>
  </si>
  <si>
    <t>Total</t>
  </si>
  <si>
    <t xml:space="preserve">Grade C - (Day) Sat - Sun Unarmed  </t>
  </si>
  <si>
    <t xml:space="preserve">Grade C - (Night) Mon - Sun Unarmed  </t>
  </si>
  <si>
    <t xml:space="preserve">Grade C - (Day) Mon - Sun Unarmed  </t>
  </si>
  <si>
    <t xml:space="preserve">Grade B - Site Supervisor (Night)  Mon - Sun Unarmed  </t>
  </si>
  <si>
    <t xml:space="preserve">Grade B - Site Supervisor (Day) Mon - Sun Unarmed  </t>
  </si>
  <si>
    <t>Grade B - Site Supervisor (Day) Mon - Sun Armed</t>
  </si>
  <si>
    <t>Grade B - Site Supervisor (Night)  Mon - Sun Armed</t>
  </si>
  <si>
    <t>Grade C - (Day) Mon - Sun Armed</t>
  </si>
  <si>
    <t>Grade C - (Night) Mon - Sun Armed</t>
  </si>
  <si>
    <t>Safety file  (once off cost for  the duration of the contract)- for the entire Inland Region Sites</t>
  </si>
  <si>
    <t>Area</t>
  </si>
  <si>
    <t>Security Officers unarmed  (festive plan) Gauteng</t>
  </si>
  <si>
    <t>Grade C - (Day) Mon - Sun (08:00-20:00)  31 days per year</t>
  </si>
  <si>
    <t>Security Officers Task/Eviction/Riot Team (All Sites)</t>
  </si>
  <si>
    <t>Not For Evaluation</t>
  </si>
  <si>
    <t>Total
(Excl. Vat)</t>
  </si>
  <si>
    <t>Total Year 1(2026) 
(Excl. Vat)</t>
  </si>
  <si>
    <t>VAT @ 15%</t>
  </si>
  <si>
    <t>Total Price,  Excluding Vat</t>
  </si>
  <si>
    <t>Total Price,  Including Vat</t>
  </si>
  <si>
    <t>TENDER - TP/2026/03/0002/113792/RFP</t>
  </si>
  <si>
    <t>Aditional Information</t>
  </si>
  <si>
    <t>Bidder Name:</t>
  </si>
  <si>
    <t>Once-Off Price
(Excl. Vat)</t>
  </si>
  <si>
    <t>Signatures:</t>
  </si>
  <si>
    <t>Company Representative: Name</t>
  </si>
  <si>
    <t>Company Representative: Job Title</t>
  </si>
  <si>
    <t>All highlighted cells must be populated and if no rate is inserted it will be regarded as zero.</t>
  </si>
  <si>
    <t>Bidders are required to complete all cells highlighted in "Green" only, excluding VAT. The formulas are inputted to calculate Totals.</t>
  </si>
  <si>
    <t>Bidders are required to submit pricing only for the regions that they are bidding for (i.e Inland Region  or Kwazulu-Natal).</t>
  </si>
  <si>
    <t>The quantities for Security Officers provided  are estimates, and Transnet reserves the right to increase or decrease these quantities due to operational requirements, at anytime during the execution of the MSA.</t>
  </si>
  <si>
    <t>Equipment (All Areas)</t>
  </si>
  <si>
    <r>
      <t xml:space="preserve">Bidders </t>
    </r>
    <r>
      <rPr>
        <b/>
        <i/>
        <u/>
        <sz val="11"/>
        <color rgb="FF000000"/>
        <rFont val="Tahoma"/>
        <family val="2"/>
      </rPr>
      <t>MUST NOT</t>
    </r>
    <r>
      <rPr>
        <i/>
        <sz val="11"/>
        <color rgb="FF000000"/>
        <rFont val="Tahoma"/>
        <family val="2"/>
      </rPr>
      <t xml:space="preserve"> change this Pricing Template; any change of the template by the Bidders may render their bid as non-responsive.</t>
    </r>
  </si>
  <si>
    <t>Equipment</t>
  </si>
  <si>
    <t>Special Requests</t>
  </si>
  <si>
    <t>Complianace</t>
  </si>
  <si>
    <t>Guard Rate per Shift Year 1 
(Excl. Vat)</t>
  </si>
  <si>
    <t xml:space="preserve">NOTES :  </t>
  </si>
  <si>
    <t>Bidders must complete the Pricing Template, initial each page, sign and submit in Electronic (PDF) format.</t>
  </si>
  <si>
    <t>ANNEXURE E: PRICING AND DELIVERY SCHEDULE TEMPLATE</t>
  </si>
  <si>
    <t>Daily Rate per Guard
(Excl. Vat)</t>
  </si>
  <si>
    <t>Daily Rate per Guard
(Incl. Vat)</t>
  </si>
  <si>
    <t>Monthly Rate per Guard (Year 1)
(Excl. Vat)</t>
  </si>
  <si>
    <t>Rate per Deployment  Year 1 
(Excl. Vat)</t>
  </si>
  <si>
    <t>Rate per Deployment  Year 2 
(Excl. Vat)</t>
  </si>
  <si>
    <t>Monthly Rate per Guard  (Year 2)
(Excl. Vat)</t>
  </si>
  <si>
    <t>YES</t>
  </si>
  <si>
    <t>NO</t>
  </si>
  <si>
    <t>Bidders should input their company name and indicate if they are VAT registered on the "Yellow" cells above.</t>
  </si>
  <si>
    <r>
      <t xml:space="preserve">Guards (10) per deployment </t>
    </r>
    <r>
      <rPr>
        <b/>
        <sz val="11"/>
        <rFont val="Tahoma"/>
        <family val="2"/>
      </rPr>
      <t xml:space="preserve">day shift
</t>
    </r>
    <r>
      <rPr>
        <sz val="11"/>
        <rFont val="Tahoma"/>
        <family val="2"/>
      </rPr>
      <t xml:space="preserve">
</t>
    </r>
    <r>
      <rPr>
        <i/>
        <sz val="9"/>
        <rFont val="Tahoma"/>
        <family val="2"/>
      </rPr>
      <t>( 9x Grade C guards; 1x Grade B (Supervisor); Transportation Vehicle;Task/Eviction/Riot Team full Uniform/PPE)</t>
    </r>
  </si>
  <si>
    <r>
      <t xml:space="preserve">Guards (10) per deployment </t>
    </r>
    <r>
      <rPr>
        <b/>
        <sz val="11"/>
        <rFont val="Tahoma"/>
        <family val="2"/>
      </rPr>
      <t xml:space="preserve">night shift
</t>
    </r>
    <r>
      <rPr>
        <sz val="11"/>
        <rFont val="Tahoma"/>
        <family val="2"/>
      </rPr>
      <t xml:space="preserve">
</t>
    </r>
    <r>
      <rPr>
        <i/>
        <sz val="9"/>
        <rFont val="Tahoma"/>
        <family val="2"/>
      </rPr>
      <t>( 9x Grade C guards; 1x Grade B (Supervisor); Transportation Vehicle;Task/Eviction/Riot Team full Uniform/PPE)</t>
    </r>
  </si>
  <si>
    <t xml:space="preserve">Grade B - (Day) Mon - Sun Unarmed </t>
  </si>
  <si>
    <t xml:space="preserve">Grade B - (Night)  Mon - Sun Unarmed </t>
  </si>
  <si>
    <t xml:space="preserve">Grade C - (Day) Mon - Sun Unarmed </t>
  </si>
  <si>
    <t xml:space="preserve">Grade C - (Night)  Mon - Sun Unarmed </t>
  </si>
  <si>
    <t xml:space="preserve">Grade A - (Day) Mon - Sun Unarmed </t>
  </si>
  <si>
    <t xml:space="preserve">Grade C - (Night) Mon - Sun Unarmed </t>
  </si>
  <si>
    <t xml:space="preserve">Grade C - (Day) Mon - Sun Armed </t>
  </si>
  <si>
    <t xml:space="preserve">Grade C - (Night) Mon - Sun Armed </t>
  </si>
  <si>
    <t>Push To Talk (PTT) radios (with patrol monitoring function)</t>
  </si>
  <si>
    <t xml:space="preserve">Hand cuffs </t>
  </si>
  <si>
    <t>Torch</t>
  </si>
  <si>
    <t>Safety file  (once off cost once off cost for  the duration of the contract)</t>
  </si>
  <si>
    <t>State the Total Price, Including Vat in words</t>
  </si>
  <si>
    <t>Two-Way Radio</t>
  </si>
  <si>
    <t>Handheld Metal Detector</t>
  </si>
  <si>
    <t>Alcohol  Breathalyzer</t>
  </si>
  <si>
    <t>Access Control Scanner</t>
  </si>
  <si>
    <t>Pepper Spray</t>
  </si>
  <si>
    <t>Toilet Rental</t>
  </si>
  <si>
    <t>Mobile toilet with industry standard chemical for odour control, waste break down.</t>
  </si>
  <si>
    <t>Guard house Rental</t>
  </si>
  <si>
    <t>Wendy House 3m x 3m, one window with burgler bar installed, with lockable door.</t>
  </si>
  <si>
    <t xml:space="preserve">Water </t>
  </si>
  <si>
    <t>Water Ration Still water 40l weekly</t>
  </si>
  <si>
    <t xml:space="preserve">Grade B - Site Supervisor (Night) Mon - Sun Unarmed  </t>
  </si>
  <si>
    <t xml:space="preserve">Grade B - Site Supervisor (Day) Mon - Sun Armed  </t>
  </si>
  <si>
    <t xml:space="preserve">Grade B - Site Supervisor (Night) Mon - Sun Armed  </t>
  </si>
  <si>
    <t xml:space="preserve">Grade C - DH2 Dog handlers (Day) Mon - Sun Unarmed  </t>
  </si>
  <si>
    <t xml:space="preserve">Grade C - DH2 Dog handlers (Night) Mon - Sun Unarmed  </t>
  </si>
  <si>
    <t>Gqeberha Area Supervisor 
(GQEBERHA FOR ALL AREAS)</t>
  </si>
  <si>
    <t>East London Area Supervisor 
(EAST LONDON FOR ALL AREAS)</t>
  </si>
  <si>
    <t>Hand Cuffs</t>
  </si>
  <si>
    <t xml:space="preserve">Handheld Metal  Detector </t>
  </si>
  <si>
    <t>Alcohol Breathalyzer</t>
  </si>
  <si>
    <t>Papper Spay</t>
  </si>
  <si>
    <t>Double Cab 2x4 High Rider with towing bar, canopy with security lights as per PSIRA Guidelines</t>
  </si>
  <si>
    <t xml:space="preserve">Grade C - (Day) Mon - Fri Unarmed  </t>
  </si>
  <si>
    <t xml:space="preserve">Grade C DH2 Dog handlers  and   Dogs level 2  (Dayshift) Unarmed  </t>
  </si>
  <si>
    <t xml:space="preserve">Grade C DH2 Dog handlers and   Dogs level 2 (Nightshift) Unarmed  </t>
  </si>
  <si>
    <t xml:space="preserve">Grade A - Area Manager </t>
  </si>
  <si>
    <t>Safety file  (once off cost for  the duration of the contract)</t>
  </si>
  <si>
    <t>Patrol system</t>
  </si>
  <si>
    <t>Spotlights</t>
  </si>
  <si>
    <t>handcuffs</t>
  </si>
  <si>
    <t>Grade B - Site Supervisor (Day) Mon - Sun Unarmed</t>
  </si>
  <si>
    <t>Grade B - Site Supervisor (Night)  Mon - Sun  Unarmed</t>
  </si>
  <si>
    <t>Grade C - (Day) Mon - Sun  Unarmed</t>
  </si>
  <si>
    <t>Grade C - (Night) Mon - Sun  Unarmed</t>
  </si>
  <si>
    <t>(Gauteng - Pretoria)</t>
  </si>
  <si>
    <t>(Mpumalanga)</t>
  </si>
  <si>
    <t>(North-West)</t>
  </si>
  <si>
    <t>Single Cab 2x4 High Rider with towing bar, canopy with security lights as per PSIRA Guidelines- with dog cage for transportation</t>
  </si>
  <si>
    <t>Other</t>
  </si>
  <si>
    <r>
      <rPr>
        <sz val="11"/>
        <color rgb="FF000000"/>
        <rFont val="Tahoma"/>
        <family val="2"/>
      </rPr>
      <t>40l</t>
    </r>
    <r>
      <rPr>
        <b/>
        <sz val="11"/>
        <color rgb="FF000000"/>
        <rFont val="Tahoma"/>
        <family val="2"/>
      </rPr>
      <t xml:space="preserve"> weekly Cost (Year 1)
(Excl. Vat)</t>
    </r>
  </si>
  <si>
    <r>
      <rPr>
        <sz val="11"/>
        <color rgb="FF000000"/>
        <rFont val="Tahoma"/>
        <family val="2"/>
      </rPr>
      <t>40l</t>
    </r>
    <r>
      <rPr>
        <b/>
        <sz val="11"/>
        <color rgb="FF000000"/>
        <rFont val="Tahoma"/>
        <family val="2"/>
      </rPr>
      <t xml:space="preserve"> weekly Cost (Year 2)
(Excl. Vat)</t>
    </r>
  </si>
  <si>
    <t>1 Adderley Street, Cape Town</t>
  </si>
  <si>
    <t>Salt River</t>
  </si>
  <si>
    <t>Koberg Service road, Cape Town</t>
  </si>
  <si>
    <t>Ikhwezi Hostel in Langa</t>
  </si>
  <si>
    <t>Promat building, Salt River</t>
  </si>
  <si>
    <t>Area Manager 
(FOR ALL AREAS)</t>
  </si>
  <si>
    <r>
      <t xml:space="preserve">Gauteng
</t>
    </r>
    <r>
      <rPr>
        <sz val="11"/>
        <color theme="4" tint="0.39997558519241921"/>
        <rFont val="Tahoma"/>
        <family val="2"/>
      </rPr>
      <t xml:space="preserve"> (Area 1 &amp; Area 2)</t>
    </r>
  </si>
  <si>
    <r>
      <t xml:space="preserve"> Bloemfontein/Kimberly and Northern cape
  </t>
    </r>
    <r>
      <rPr>
        <sz val="11"/>
        <color theme="7"/>
        <rFont val="Tahoma"/>
        <family val="2"/>
      </rPr>
      <t>(Area 1 &amp; Area 2)</t>
    </r>
  </si>
  <si>
    <r>
      <t xml:space="preserve">Kwazulu Natal
</t>
    </r>
    <r>
      <rPr>
        <sz val="11"/>
        <color theme="4" tint="0.39997558519241921"/>
        <rFont val="Tahoma"/>
        <family val="2"/>
      </rPr>
      <t xml:space="preserve"> (Area 1 &amp; Area 2)</t>
    </r>
  </si>
  <si>
    <r>
      <t xml:space="preserve">Golela
</t>
    </r>
    <r>
      <rPr>
        <sz val="11"/>
        <color theme="7"/>
        <rFont val="Tahoma"/>
        <family val="2"/>
      </rPr>
      <t>(Area 3)</t>
    </r>
  </si>
  <si>
    <t>VAT Registered?</t>
  </si>
  <si>
    <t>Inland Region</t>
  </si>
  <si>
    <t>Northern Region</t>
  </si>
  <si>
    <t>Western Cape Region</t>
  </si>
  <si>
    <t>Eastern Cape Region</t>
  </si>
  <si>
    <t>Kwazulu Natal Region</t>
  </si>
  <si>
    <t>Bidders must carefully read the NOTES before completing the Pricing and Delivery Schedule template</t>
  </si>
  <si>
    <t>FOR THE PROVISION OF NATIONAL PHYSICAL SECURITY FOR TRANSNET PROPERTY FOR A PERIOD OF TWELVE (12) MONTHS</t>
  </si>
  <si>
    <t>FOR THE PROVISION OF NATIONAL PHYSICAL SECURITY FOR TRANSNET PROPERTY FOR A PERIOD OF TWELVE (12)  MONTHS</t>
  </si>
  <si>
    <t xml:space="preserve">Grade C - (Night) Sat - Sun Unarmed </t>
  </si>
  <si>
    <r>
      <t xml:space="preserve">Total Year 1(2026) 
</t>
    </r>
    <r>
      <rPr>
        <i/>
        <sz val="11"/>
        <color rgb="FF000000"/>
        <rFont val="Tahoma"/>
        <family val="2"/>
      </rPr>
      <t>(6 months)</t>
    </r>
    <r>
      <rPr>
        <b/>
        <i/>
        <sz val="11"/>
        <color rgb="FF000000"/>
        <rFont val="Tahoma"/>
        <family val="2"/>
      </rPr>
      <t xml:space="preserve"> </t>
    </r>
    <r>
      <rPr>
        <b/>
        <sz val="11"/>
        <color rgb="FF000000"/>
        <rFont val="Tahoma"/>
        <family val="2"/>
      </rPr>
      <t>(Excl. Vat)</t>
    </r>
  </si>
  <si>
    <r>
      <t xml:space="preserve">Total Year 2 (2027) 
</t>
    </r>
    <r>
      <rPr>
        <i/>
        <sz val="11"/>
        <color rgb="FF000000"/>
        <rFont val="Tahoma"/>
        <family val="2"/>
      </rPr>
      <t>(6 months)</t>
    </r>
    <r>
      <rPr>
        <b/>
        <i/>
        <sz val="11"/>
        <color rgb="FF000000"/>
        <rFont val="Tahoma"/>
        <family val="2"/>
      </rPr>
      <t xml:space="preserve"> </t>
    </r>
    <r>
      <rPr>
        <b/>
        <sz val="11"/>
        <color rgb="FF000000"/>
        <rFont val="Tahoma"/>
        <family val="2"/>
      </rPr>
      <t>(Excl. Vat)</t>
    </r>
  </si>
  <si>
    <r>
      <t xml:space="preserve">Total Year 1(2026) 
</t>
    </r>
    <r>
      <rPr>
        <i/>
        <sz val="11"/>
        <color rgb="FF000000"/>
        <rFont val="Tahoma"/>
        <family val="2"/>
      </rPr>
      <t>(15 per year)</t>
    </r>
    <r>
      <rPr>
        <b/>
        <sz val="11"/>
        <color rgb="FF000000"/>
        <rFont val="Tahoma"/>
        <family val="2"/>
      </rPr>
      <t xml:space="preserve"> 
(Excl. Vat)</t>
    </r>
  </si>
  <si>
    <r>
      <t xml:space="preserve">Total Year 2(2027) 
</t>
    </r>
    <r>
      <rPr>
        <i/>
        <sz val="11"/>
        <color rgb="FF000000"/>
        <rFont val="Tahoma"/>
        <family val="2"/>
      </rPr>
      <t xml:space="preserve">(15 per year)
 </t>
    </r>
    <r>
      <rPr>
        <b/>
        <sz val="11"/>
        <color rgb="FF000000"/>
        <rFont val="Tahoma"/>
        <family val="2"/>
      </rPr>
      <t>(Excl. Vat)</t>
    </r>
  </si>
  <si>
    <t>Monthly Rate (Excl. Vat)</t>
  </si>
  <si>
    <t>Total for Twelve Months
(Excl. Vat)</t>
  </si>
  <si>
    <t>The Monthly Rate (Year 1) will be escalated annually, in line with the published PSIRA Sectoral Determination price increase.</t>
  </si>
  <si>
    <t xml:space="preserve">The Monthly Rate (Year 1) will be escalated annually, in line with the published PSIRA Sectoral Determination price increase.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</si>
</sst>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R&quot;#,##0.00"/>
    <numFmt numFmtId="165" formatCode="&quot;R&quot;\ #,##0.00"/>
  </numFmts>
  <fonts count="27" x14ac:knownFonts="1">
    <font>
      <sz val="11"/>
      <color theme="1"/>
      <name val="Aptos Narrow"/>
      <family val="2"/>
      <scheme val="minor"/>
    </font>
    <font>
      <sz val="11"/>
      <color theme="1"/>
      <name val="Aptos Narrow"/>
      <family val="2"/>
      <scheme val="minor"/>
    </font>
    <font>
      <b/>
      <sz val="11"/>
      <color rgb="FF000000"/>
      <name val="Tahoma"/>
      <family val="2"/>
    </font>
    <font>
      <sz val="11"/>
      <color rgb="FF000000"/>
      <name val="Tahoma"/>
      <family val="2"/>
    </font>
    <font>
      <b/>
      <sz val="11"/>
      <name val="Tahoma"/>
      <family val="2"/>
    </font>
    <font>
      <sz val="11"/>
      <name val="Tahoma"/>
      <family val="2"/>
    </font>
    <font>
      <b/>
      <i/>
      <sz val="11"/>
      <color rgb="FF000000"/>
      <name val="Tahoma"/>
      <family val="2"/>
    </font>
    <font>
      <sz val="14"/>
      <color theme="1"/>
      <name val="Tahoma"/>
      <family val="2"/>
    </font>
    <font>
      <i/>
      <sz val="11"/>
      <color rgb="FF000000"/>
      <name val="Tahoma"/>
      <family val="2"/>
    </font>
    <font>
      <sz val="11"/>
      <color theme="1"/>
      <name val="Tahoma"/>
      <family val="2"/>
    </font>
    <font>
      <b/>
      <sz val="14"/>
      <color theme="1"/>
      <name val="Tahoma"/>
      <family val="2"/>
    </font>
    <font>
      <b/>
      <u/>
      <sz val="12"/>
      <color theme="1"/>
      <name val="Tahoma"/>
      <family val="2"/>
    </font>
    <font>
      <b/>
      <sz val="11"/>
      <color theme="1"/>
      <name val="Tahoma"/>
      <family val="2"/>
    </font>
    <font>
      <b/>
      <sz val="12"/>
      <color theme="1"/>
      <name val="Tahoma"/>
      <family val="2"/>
    </font>
    <font>
      <sz val="12"/>
      <color theme="1"/>
      <name val="Tahoma"/>
      <family val="2"/>
    </font>
    <font>
      <sz val="16"/>
      <color theme="1"/>
      <name val="Tahoma"/>
      <family val="2"/>
    </font>
    <font>
      <sz val="8"/>
      <color theme="1"/>
      <name val="Aptos Narrow"/>
      <family val="2"/>
      <scheme val="minor"/>
    </font>
    <font>
      <i/>
      <sz val="11"/>
      <color theme="1"/>
      <name val="Tahoma"/>
      <family val="2"/>
    </font>
    <font>
      <b/>
      <i/>
      <u/>
      <sz val="11"/>
      <color rgb="FF000000"/>
      <name val="Tahoma"/>
      <family val="2"/>
    </font>
    <font>
      <i/>
      <sz val="11"/>
      <name val="Tahoma"/>
      <family val="2"/>
    </font>
    <font>
      <b/>
      <sz val="12"/>
      <color rgb="FF000000"/>
      <name val="Tahoma"/>
      <family val="2"/>
    </font>
    <font>
      <b/>
      <i/>
      <sz val="12"/>
      <color theme="1"/>
      <name val="Tahoma"/>
      <family val="2"/>
    </font>
    <font>
      <b/>
      <i/>
      <sz val="12"/>
      <color rgb="FFFF0000"/>
      <name val="Tahoma"/>
      <family val="2"/>
    </font>
    <font>
      <i/>
      <sz val="11"/>
      <color rgb="FFFF0000"/>
      <name val="Tahoma"/>
      <family val="2"/>
    </font>
    <font>
      <i/>
      <sz val="9"/>
      <name val="Tahoma"/>
      <family val="2"/>
    </font>
    <font>
      <sz val="11"/>
      <color theme="4" tint="0.39997558519241921"/>
      <name val="Tahoma"/>
      <family val="2"/>
    </font>
    <font>
      <sz val="11"/>
      <color theme="7"/>
      <name val="Tahoma"/>
      <family val="2"/>
    </font>
  </fonts>
  <fills count="9">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rgb="FFFFFF00"/>
        <bgColor indexed="64"/>
      </patternFill>
    </fill>
    <fill>
      <patternFill patternType="solid">
        <fgColor theme="1"/>
        <bgColor indexed="64"/>
      </patternFill>
    </fill>
    <fill>
      <patternFill patternType="solid">
        <fgColor rgb="FFFFC000"/>
        <bgColor indexed="64"/>
      </patternFill>
    </fill>
    <fill>
      <patternFill patternType="solid">
        <fgColor theme="1" tint="4.9989318521683403E-2"/>
        <bgColor indexed="64"/>
      </patternFill>
    </fill>
  </fills>
  <borders count="103">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right style="medium">
        <color indexed="64"/>
      </right>
      <top/>
      <bottom/>
      <diagonal/>
    </border>
    <border>
      <left/>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bottom style="medium">
        <color indexed="64"/>
      </bottom>
      <diagonal/>
    </border>
    <border>
      <left/>
      <right/>
      <top/>
      <bottom style="double">
        <color indexed="64"/>
      </bottom>
      <diagonal/>
    </border>
    <border>
      <left/>
      <right/>
      <top style="double">
        <color indexed="64"/>
      </top>
      <bottom style="double">
        <color indexed="64"/>
      </bottom>
      <diagonal/>
    </border>
    <border>
      <left/>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top style="thin">
        <color indexed="64"/>
      </top>
      <bottom style="thin">
        <color indexed="64"/>
      </bottom>
      <diagonal/>
    </border>
    <border>
      <left/>
      <right/>
      <top style="thin">
        <color indexed="64"/>
      </top>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medium">
        <color theme="1"/>
      </left>
      <right style="medium">
        <color theme="1"/>
      </right>
      <top style="medium">
        <color theme="1"/>
      </top>
      <bottom style="medium">
        <color theme="1"/>
      </bottom>
      <diagonal/>
    </border>
    <border>
      <left style="medium">
        <color theme="1"/>
      </left>
      <right style="medium">
        <color theme="1"/>
      </right>
      <top style="medium">
        <color theme="1"/>
      </top>
      <bottom/>
      <diagonal/>
    </border>
    <border>
      <left style="medium">
        <color theme="1"/>
      </left>
      <right style="medium">
        <color theme="1"/>
      </right>
      <top/>
      <bottom style="medium">
        <color theme="1"/>
      </bottom>
      <diagonal/>
    </border>
    <border>
      <left style="medium">
        <color theme="1"/>
      </left>
      <right style="medium">
        <color theme="1"/>
      </right>
      <top/>
      <bottom/>
      <diagonal/>
    </border>
    <border>
      <left/>
      <right/>
      <top style="medium">
        <color theme="1"/>
      </top>
      <bottom style="thin">
        <color indexed="64"/>
      </bottom>
      <diagonal/>
    </border>
    <border>
      <left style="medium">
        <color indexed="64"/>
      </left>
      <right style="medium">
        <color indexed="64"/>
      </right>
      <top style="medium">
        <color theme="1"/>
      </top>
      <bottom style="thin">
        <color indexed="64"/>
      </bottom>
      <diagonal/>
    </border>
    <border>
      <left style="medium">
        <color indexed="64"/>
      </left>
      <right style="medium">
        <color theme="1"/>
      </right>
      <top style="medium">
        <color theme="1"/>
      </top>
      <bottom/>
      <diagonal/>
    </border>
    <border>
      <left/>
      <right/>
      <top/>
      <bottom style="medium">
        <color theme="1"/>
      </bottom>
      <diagonal/>
    </border>
    <border>
      <left/>
      <right/>
      <top style="thin">
        <color indexed="64"/>
      </top>
      <bottom style="medium">
        <color theme="1"/>
      </bottom>
      <diagonal/>
    </border>
    <border>
      <left style="medium">
        <color indexed="64"/>
      </left>
      <right style="medium">
        <color theme="1"/>
      </right>
      <top style="thin">
        <color indexed="64"/>
      </top>
      <bottom style="medium">
        <color theme="1"/>
      </bottom>
      <diagonal/>
    </border>
    <border>
      <left style="medium">
        <color theme="1"/>
      </left>
      <right/>
      <top style="medium">
        <color theme="1"/>
      </top>
      <bottom/>
      <diagonal/>
    </border>
    <border>
      <left style="medium">
        <color theme="1"/>
      </left>
      <right/>
      <top/>
      <bottom/>
      <diagonal/>
    </border>
    <border>
      <left style="medium">
        <color theme="1"/>
      </left>
      <right/>
      <top/>
      <bottom style="medium">
        <color theme="1"/>
      </bottom>
      <diagonal/>
    </border>
    <border>
      <left style="medium">
        <color theme="1"/>
      </left>
      <right style="medium">
        <color theme="1"/>
      </right>
      <top style="thin">
        <color theme="1"/>
      </top>
      <bottom style="thin">
        <color theme="1"/>
      </bottom>
      <diagonal/>
    </border>
    <border>
      <left style="medium">
        <color theme="1"/>
      </left>
      <right style="medium">
        <color theme="1"/>
      </right>
      <top style="thin">
        <color theme="1"/>
      </top>
      <bottom style="medium">
        <color theme="1"/>
      </bottom>
      <diagonal/>
    </border>
    <border>
      <left/>
      <right/>
      <top style="thin">
        <color theme="1"/>
      </top>
      <bottom style="thin">
        <color theme="1"/>
      </bottom>
      <diagonal/>
    </border>
    <border>
      <left/>
      <right/>
      <top style="thin">
        <color theme="1"/>
      </top>
      <bottom style="medium">
        <color theme="1"/>
      </bottom>
      <diagonal/>
    </border>
    <border>
      <left/>
      <right style="medium">
        <color theme="1"/>
      </right>
      <top style="thin">
        <color theme="1"/>
      </top>
      <bottom style="thin">
        <color theme="1"/>
      </bottom>
      <diagonal/>
    </border>
    <border>
      <left style="medium">
        <color theme="1"/>
      </left>
      <right/>
      <top style="medium">
        <color theme="1"/>
      </top>
      <bottom style="medium">
        <color theme="1"/>
      </bottom>
      <diagonal/>
    </border>
    <border>
      <left/>
      <right/>
      <top style="medium">
        <color theme="1"/>
      </top>
      <bottom style="medium">
        <color theme="1"/>
      </bottom>
      <diagonal/>
    </border>
    <border>
      <left/>
      <right style="medium">
        <color theme="1"/>
      </right>
      <top style="medium">
        <color theme="1"/>
      </top>
      <bottom style="medium">
        <color theme="1"/>
      </bottom>
      <diagonal/>
    </border>
    <border>
      <left style="medium">
        <color theme="1"/>
      </left>
      <right style="medium">
        <color theme="1"/>
      </right>
      <top/>
      <bottom style="thin">
        <color theme="1"/>
      </bottom>
      <diagonal/>
    </border>
    <border>
      <left/>
      <right/>
      <top/>
      <bottom style="thin">
        <color theme="1"/>
      </bottom>
      <diagonal/>
    </border>
    <border>
      <left/>
      <right style="medium">
        <color theme="1"/>
      </right>
      <top/>
      <bottom style="thin">
        <color theme="1"/>
      </bottom>
      <diagonal/>
    </border>
    <border>
      <left/>
      <right style="medium">
        <color theme="1"/>
      </right>
      <top style="medium">
        <color theme="1"/>
      </top>
      <bottom/>
      <diagonal/>
    </border>
    <border>
      <left style="medium">
        <color indexed="64"/>
      </left>
      <right style="medium">
        <color theme="1"/>
      </right>
      <top/>
      <bottom style="medium">
        <color indexed="64"/>
      </bottom>
      <diagonal/>
    </border>
    <border>
      <left/>
      <right style="medium">
        <color indexed="64"/>
      </right>
      <top style="medium">
        <color theme="1"/>
      </top>
      <bottom style="thin">
        <color indexed="64"/>
      </bottom>
      <diagonal/>
    </border>
    <border>
      <left style="medium">
        <color indexed="64"/>
      </left>
      <right style="medium">
        <color theme="1"/>
      </right>
      <top style="medium">
        <color theme="1"/>
      </top>
      <bottom style="thin">
        <color indexed="64"/>
      </bottom>
      <diagonal/>
    </border>
    <border>
      <left style="medium">
        <color indexed="64"/>
      </left>
      <right style="medium">
        <color theme="1"/>
      </right>
      <top style="thin">
        <color indexed="64"/>
      </top>
      <bottom style="thin">
        <color indexed="64"/>
      </bottom>
      <diagonal/>
    </border>
    <border>
      <left style="medium">
        <color indexed="64"/>
      </left>
      <right style="medium">
        <color indexed="64"/>
      </right>
      <top style="thin">
        <color indexed="64"/>
      </top>
      <bottom style="medium">
        <color theme="1"/>
      </bottom>
      <diagonal/>
    </border>
    <border>
      <left/>
      <right style="medium">
        <color indexed="64"/>
      </right>
      <top style="thin">
        <color indexed="64"/>
      </top>
      <bottom style="medium">
        <color theme="1"/>
      </bottom>
      <diagonal/>
    </border>
    <border>
      <left style="medium">
        <color theme="1"/>
      </left>
      <right/>
      <top style="thin">
        <color theme="1"/>
      </top>
      <bottom style="thin">
        <color theme="1"/>
      </bottom>
      <diagonal/>
    </border>
    <border>
      <left style="medium">
        <color theme="1"/>
      </left>
      <right/>
      <top style="thin">
        <color theme="1"/>
      </top>
      <bottom style="medium">
        <color theme="1"/>
      </bottom>
      <diagonal/>
    </border>
    <border>
      <left style="medium">
        <color theme="1"/>
      </left>
      <right style="medium">
        <color theme="1"/>
      </right>
      <top style="medium">
        <color theme="1"/>
      </top>
      <bottom style="thin">
        <color indexed="64"/>
      </bottom>
      <diagonal/>
    </border>
    <border>
      <left style="medium">
        <color theme="1"/>
      </left>
      <right style="medium">
        <color theme="1"/>
      </right>
      <top/>
      <bottom style="thin">
        <color indexed="64"/>
      </bottom>
      <diagonal/>
    </border>
    <border>
      <left style="medium">
        <color theme="1"/>
      </left>
      <right style="medium">
        <color theme="1"/>
      </right>
      <top style="medium">
        <color indexed="64"/>
      </top>
      <bottom style="thin">
        <color indexed="64"/>
      </bottom>
      <diagonal/>
    </border>
    <border>
      <left style="medium">
        <color theme="1"/>
      </left>
      <right/>
      <top style="medium">
        <color theme="1"/>
      </top>
      <bottom style="thin">
        <color indexed="64"/>
      </bottom>
      <diagonal/>
    </border>
    <border>
      <left style="medium">
        <color theme="1"/>
      </left>
      <right/>
      <top/>
      <bottom style="thin">
        <color indexed="64"/>
      </bottom>
      <diagonal/>
    </border>
    <border>
      <left style="medium">
        <color theme="1"/>
      </left>
      <right/>
      <top style="medium">
        <color indexed="64"/>
      </top>
      <bottom style="thin">
        <color indexed="64"/>
      </bottom>
      <diagonal/>
    </border>
    <border>
      <left/>
      <right style="medium">
        <color theme="1"/>
      </right>
      <top/>
      <bottom style="thin">
        <color indexed="64"/>
      </bottom>
      <diagonal/>
    </border>
    <border>
      <left/>
      <right style="medium">
        <color theme="1"/>
      </right>
      <top style="thin">
        <color indexed="64"/>
      </top>
      <bottom style="thin">
        <color indexed="64"/>
      </bottom>
      <diagonal/>
    </border>
    <border>
      <left/>
      <right style="medium">
        <color theme="1"/>
      </right>
      <top style="thin">
        <color indexed="64"/>
      </top>
      <bottom/>
      <diagonal/>
    </border>
    <border>
      <left style="medium">
        <color theme="1"/>
      </left>
      <right style="medium">
        <color theme="1"/>
      </right>
      <top style="thin">
        <color indexed="64"/>
      </top>
      <bottom style="medium">
        <color indexed="64"/>
      </bottom>
      <diagonal/>
    </border>
    <border>
      <left style="medium">
        <color theme="1"/>
      </left>
      <right/>
      <top style="thin">
        <color indexed="64"/>
      </top>
      <bottom style="medium">
        <color indexed="64"/>
      </bottom>
      <diagonal/>
    </border>
    <border>
      <left style="medium">
        <color indexed="64"/>
      </left>
      <right/>
      <top/>
      <bottom style="thin">
        <color indexed="64"/>
      </bottom>
      <diagonal/>
    </border>
    <border>
      <left style="medium">
        <color theme="1"/>
      </left>
      <right/>
      <top/>
      <bottom style="thin">
        <color theme="1"/>
      </bottom>
      <diagonal/>
    </border>
    <border>
      <left style="medium">
        <color indexed="64"/>
      </left>
      <right style="medium">
        <color theme="1"/>
      </right>
      <top style="medium">
        <color indexed="64"/>
      </top>
      <bottom style="thin">
        <color theme="1"/>
      </bottom>
      <diagonal/>
    </border>
    <border>
      <left/>
      <right/>
      <top style="medium">
        <color indexed="64"/>
      </top>
      <bottom style="thin">
        <color theme="1"/>
      </bottom>
      <diagonal/>
    </border>
    <border>
      <left style="medium">
        <color theme="1"/>
      </left>
      <right/>
      <top style="medium">
        <color indexed="64"/>
      </top>
      <bottom style="thin">
        <color theme="1"/>
      </bottom>
      <diagonal/>
    </border>
    <border>
      <left/>
      <right style="medium">
        <color indexed="64"/>
      </right>
      <top style="medium">
        <color indexed="64"/>
      </top>
      <bottom style="thin">
        <color theme="1"/>
      </bottom>
      <diagonal/>
    </border>
    <border>
      <left style="medium">
        <color indexed="64"/>
      </left>
      <right style="medium">
        <color theme="1"/>
      </right>
      <top style="thin">
        <color theme="1"/>
      </top>
      <bottom style="thin">
        <color theme="1"/>
      </bottom>
      <diagonal/>
    </border>
    <border>
      <left/>
      <right style="medium">
        <color indexed="64"/>
      </right>
      <top style="thin">
        <color theme="1"/>
      </top>
      <bottom style="thin">
        <color theme="1"/>
      </bottom>
      <diagonal/>
    </border>
    <border>
      <left style="medium">
        <color indexed="64"/>
      </left>
      <right style="medium">
        <color theme="1"/>
      </right>
      <top style="thin">
        <color theme="1"/>
      </top>
      <bottom style="medium">
        <color indexed="64"/>
      </bottom>
      <diagonal/>
    </border>
    <border>
      <left/>
      <right/>
      <top style="thin">
        <color theme="1"/>
      </top>
      <bottom style="medium">
        <color indexed="64"/>
      </bottom>
      <diagonal/>
    </border>
    <border>
      <left style="medium">
        <color theme="1"/>
      </left>
      <right/>
      <top style="thin">
        <color theme="1"/>
      </top>
      <bottom style="medium">
        <color indexed="64"/>
      </bottom>
      <diagonal/>
    </border>
    <border>
      <left/>
      <right style="medium">
        <color indexed="64"/>
      </right>
      <top style="thin">
        <color theme="1"/>
      </top>
      <bottom style="medium">
        <color indexed="64"/>
      </bottom>
      <diagonal/>
    </border>
    <border>
      <left style="medium">
        <color indexed="64"/>
      </left>
      <right style="medium">
        <color theme="1"/>
      </right>
      <top style="medium">
        <color indexed="64"/>
      </top>
      <bottom/>
      <diagonal/>
    </border>
    <border>
      <left style="medium">
        <color theme="1"/>
      </left>
      <right style="medium">
        <color theme="1"/>
      </right>
      <top style="medium">
        <color indexed="64"/>
      </top>
      <bottom/>
      <diagonal/>
    </border>
    <border>
      <left style="medium">
        <color theme="1"/>
      </left>
      <right/>
      <top style="medium">
        <color indexed="64"/>
      </top>
      <bottom/>
      <diagonal/>
    </border>
    <border>
      <left style="medium">
        <color theme="1"/>
      </left>
      <right style="medium">
        <color theme="1"/>
      </right>
      <top style="thin">
        <color theme="1"/>
      </top>
      <bottom style="medium">
        <color indexed="64"/>
      </bottom>
      <diagonal/>
    </border>
    <border>
      <left style="medium">
        <color indexed="64"/>
      </left>
      <right style="medium">
        <color theme="1"/>
      </right>
      <top/>
      <bottom style="thin">
        <color theme="1"/>
      </bottom>
      <diagonal/>
    </border>
    <border>
      <left style="medium">
        <color indexed="64"/>
      </left>
      <right/>
      <top style="medium">
        <color indexed="64"/>
      </top>
      <bottom style="thin">
        <color theme="1"/>
      </bottom>
      <diagonal/>
    </border>
    <border>
      <left style="medium">
        <color theme="1"/>
      </left>
      <right style="medium">
        <color theme="1"/>
      </right>
      <top style="medium">
        <color indexed="64"/>
      </top>
      <bottom style="thin">
        <color theme="1"/>
      </bottom>
      <diagonal/>
    </border>
    <border>
      <left style="medium">
        <color indexed="64"/>
      </left>
      <right/>
      <top style="thin">
        <color theme="1"/>
      </top>
      <bottom style="thin">
        <color theme="1"/>
      </bottom>
      <diagonal/>
    </border>
    <border>
      <left style="medium">
        <color indexed="64"/>
      </left>
      <right/>
      <top style="thin">
        <color theme="1"/>
      </top>
      <bottom style="medium">
        <color indexed="64"/>
      </bottom>
      <diagonal/>
    </border>
    <border>
      <left style="medium">
        <color theme="1"/>
      </left>
      <right/>
      <top/>
      <bottom style="medium">
        <color indexed="64"/>
      </bottom>
      <diagonal/>
    </border>
    <border>
      <left/>
      <right style="medium">
        <color indexed="64"/>
      </right>
      <top/>
      <bottom style="thin">
        <color indexed="64"/>
      </bottom>
      <diagonal/>
    </border>
  </borders>
  <cellStyleXfs count="2">
    <xf numFmtId="0" fontId="0" fillId="0" borderId="0"/>
    <xf numFmtId="0" fontId="1" fillId="0" borderId="0"/>
  </cellStyleXfs>
  <cellXfs count="294">
    <xf numFmtId="0" fontId="0" fillId="0" borderId="0" xfId="0"/>
    <xf numFmtId="164" fontId="3" fillId="4" borderId="11" xfId="0" applyNumberFormat="1" applyFont="1" applyFill="1" applyBorder="1" applyAlignment="1" applyProtection="1">
      <alignment horizontal="center" vertical="center" wrapText="1"/>
      <protection locked="0"/>
    </xf>
    <xf numFmtId="164" fontId="3" fillId="4" borderId="14" xfId="0" applyNumberFormat="1" applyFont="1" applyFill="1" applyBorder="1" applyAlignment="1" applyProtection="1">
      <alignment horizontal="center" vertical="center" wrapText="1"/>
      <protection locked="0"/>
    </xf>
    <xf numFmtId="164" fontId="3" fillId="4" borderId="15" xfId="0" applyNumberFormat="1" applyFont="1" applyFill="1" applyBorder="1" applyAlignment="1" applyProtection="1">
      <alignment horizontal="center" vertical="center" wrapText="1"/>
      <protection locked="0"/>
    </xf>
    <xf numFmtId="164" fontId="3" fillId="4" borderId="22" xfId="0" applyNumberFormat="1" applyFont="1" applyFill="1" applyBorder="1" applyAlignment="1" applyProtection="1">
      <alignment horizontal="center" vertical="center" wrapText="1"/>
      <protection locked="0"/>
    </xf>
    <xf numFmtId="164" fontId="3" fillId="4" borderId="31" xfId="0" applyNumberFormat="1" applyFont="1" applyFill="1" applyBorder="1" applyAlignment="1" applyProtection="1">
      <alignment horizontal="center" vertical="center" wrapText="1"/>
      <protection locked="0"/>
    </xf>
    <xf numFmtId="164" fontId="3" fillId="4" borderId="20" xfId="0" applyNumberFormat="1" applyFont="1" applyFill="1" applyBorder="1" applyAlignment="1" applyProtection="1">
      <alignment horizontal="center" vertical="center" wrapText="1"/>
      <protection locked="0"/>
    </xf>
    <xf numFmtId="164" fontId="3" fillId="4" borderId="27" xfId="0" applyNumberFormat="1" applyFont="1" applyFill="1" applyBorder="1" applyAlignment="1" applyProtection="1">
      <alignment horizontal="center" vertical="center" wrapText="1"/>
      <protection locked="0"/>
    </xf>
    <xf numFmtId="164" fontId="3" fillId="4" borderId="2" xfId="0" applyNumberFormat="1" applyFont="1" applyFill="1" applyBorder="1" applyAlignment="1" applyProtection="1">
      <alignment horizontal="center" vertical="center" wrapText="1"/>
      <protection locked="0"/>
    </xf>
    <xf numFmtId="164" fontId="3" fillId="4" borderId="5" xfId="0" applyNumberFormat="1" applyFont="1" applyFill="1" applyBorder="1" applyAlignment="1" applyProtection="1">
      <alignment horizontal="center" vertical="center" wrapText="1"/>
      <protection locked="0"/>
    </xf>
    <xf numFmtId="164" fontId="3" fillId="4" borderId="3" xfId="0" applyNumberFormat="1" applyFont="1" applyFill="1" applyBorder="1" applyAlignment="1" applyProtection="1">
      <alignment horizontal="center" vertical="center" wrapText="1"/>
      <protection locked="0"/>
    </xf>
    <xf numFmtId="164" fontId="3" fillId="4" borderId="28" xfId="0" applyNumberFormat="1" applyFont="1" applyFill="1" applyBorder="1" applyAlignment="1" applyProtection="1">
      <alignment horizontal="center" vertical="center" wrapText="1"/>
      <protection locked="0"/>
    </xf>
    <xf numFmtId="164" fontId="3" fillId="4" borderId="62" xfId="0" applyNumberFormat="1" applyFont="1" applyFill="1" applyBorder="1" applyAlignment="1" applyProtection="1">
      <alignment horizontal="center" vertical="center" wrapText="1"/>
      <protection locked="0"/>
    </xf>
    <xf numFmtId="164" fontId="3" fillId="4" borderId="66" xfId="0" applyNumberFormat="1" applyFont="1" applyFill="1" applyBorder="1" applyAlignment="1" applyProtection="1">
      <alignment horizontal="center" vertical="center" wrapText="1"/>
      <protection locked="0"/>
    </xf>
    <xf numFmtId="164" fontId="3" fillId="4" borderId="72" xfId="0" applyNumberFormat="1" applyFont="1" applyFill="1" applyBorder="1" applyAlignment="1" applyProtection="1">
      <alignment horizontal="center" vertical="center" wrapText="1"/>
      <protection locked="0"/>
    </xf>
    <xf numFmtId="164" fontId="3" fillId="4" borderId="73" xfId="0" applyNumberFormat="1" applyFont="1" applyFill="1" applyBorder="1" applyAlignment="1" applyProtection="1">
      <alignment horizontal="center" vertical="center" wrapText="1"/>
      <protection locked="0"/>
    </xf>
    <xf numFmtId="164" fontId="3" fillId="4" borderId="47" xfId="0" applyNumberFormat="1" applyFont="1" applyFill="1" applyBorder="1" applyAlignment="1" applyProtection="1">
      <alignment horizontal="center" vertical="center" wrapText="1"/>
      <protection locked="0"/>
    </xf>
    <xf numFmtId="164" fontId="3" fillId="4" borderId="67" xfId="0" applyNumberFormat="1" applyFont="1" applyFill="1" applyBorder="1" applyAlignment="1" applyProtection="1">
      <alignment horizontal="center" vertical="center" wrapText="1"/>
      <protection locked="0"/>
    </xf>
    <xf numFmtId="164" fontId="3" fillId="4" borderId="74" xfId="0" applyNumberFormat="1" applyFont="1" applyFill="1" applyBorder="1" applyAlignment="1" applyProtection="1">
      <alignment horizontal="center" vertical="center" wrapText="1"/>
      <protection locked="0"/>
    </xf>
    <xf numFmtId="164" fontId="3" fillId="4" borderId="40" xfId="0" applyNumberFormat="1" applyFont="1" applyFill="1" applyBorder="1" applyAlignment="1" applyProtection="1">
      <alignment horizontal="center" vertical="center" wrapText="1"/>
      <protection locked="0"/>
    </xf>
    <xf numFmtId="164" fontId="3" fillId="4" borderId="26" xfId="0" applyNumberFormat="1" applyFont="1" applyFill="1" applyBorder="1" applyAlignment="1" applyProtection="1">
      <alignment horizontal="center" vertical="center" wrapText="1"/>
      <protection locked="0"/>
    </xf>
    <xf numFmtId="164" fontId="3" fillId="4" borderId="0" xfId="0" applyNumberFormat="1" applyFont="1" applyFill="1" applyAlignment="1" applyProtection="1">
      <alignment horizontal="center" vertical="center" wrapText="1"/>
      <protection locked="0"/>
    </xf>
    <xf numFmtId="164" fontId="3" fillId="4" borderId="51" xfId="0" applyNumberFormat="1" applyFont="1" applyFill="1" applyBorder="1" applyAlignment="1" applyProtection="1">
      <alignment horizontal="center" vertical="center" wrapText="1"/>
      <protection locked="0"/>
    </xf>
    <xf numFmtId="164" fontId="3" fillId="4" borderId="21" xfId="0" applyNumberFormat="1" applyFont="1" applyFill="1" applyBorder="1" applyAlignment="1" applyProtection="1">
      <alignment horizontal="center" vertical="center" wrapText="1"/>
      <protection locked="0"/>
    </xf>
    <xf numFmtId="164" fontId="3" fillId="4" borderId="79" xfId="0" applyNumberFormat="1" applyFont="1" applyFill="1" applyBorder="1" applyAlignment="1" applyProtection="1">
      <alignment horizontal="center" vertical="center" wrapText="1"/>
      <protection locked="0"/>
    </xf>
    <xf numFmtId="164" fontId="3" fillId="4" borderId="32" xfId="0" applyNumberFormat="1" applyFont="1" applyFill="1" applyBorder="1" applyAlignment="1" applyProtection="1">
      <alignment horizontal="center" vertical="center" wrapText="1"/>
      <protection locked="0"/>
    </xf>
    <xf numFmtId="164" fontId="3" fillId="4" borderId="80" xfId="0" applyNumberFormat="1" applyFont="1" applyFill="1" applyBorder="1" applyAlignment="1" applyProtection="1">
      <alignment horizontal="center" vertical="center" wrapText="1"/>
      <protection locked="0"/>
    </xf>
    <xf numFmtId="164" fontId="3" fillId="4" borderId="6" xfId="0" applyNumberFormat="1" applyFont="1" applyFill="1" applyBorder="1" applyAlignment="1" applyProtection="1">
      <alignment horizontal="center" vertical="center" wrapText="1"/>
      <protection locked="0"/>
    </xf>
    <xf numFmtId="164" fontId="3" fillId="4" borderId="68" xfId="0" applyNumberFormat="1" applyFont="1" applyFill="1" applyBorder="1" applyAlignment="1" applyProtection="1">
      <alignment horizontal="center" vertical="center" wrapText="1"/>
      <protection locked="0"/>
    </xf>
    <xf numFmtId="164" fontId="3" fillId="4" borderId="52" xfId="0" applyNumberFormat="1" applyFont="1" applyFill="1" applyBorder="1" applyAlignment="1" applyProtection="1">
      <alignment horizontal="center" vertical="center" wrapText="1"/>
      <protection locked="0"/>
    </xf>
    <xf numFmtId="164" fontId="3" fillId="4" borderId="17" xfId="0" applyNumberFormat="1" applyFont="1" applyFill="1" applyBorder="1" applyAlignment="1" applyProtection="1">
      <alignment horizontal="center" vertical="center" wrapText="1"/>
      <protection locked="0"/>
    </xf>
    <xf numFmtId="164" fontId="3" fillId="4" borderId="16" xfId="0" applyNumberFormat="1" applyFont="1" applyFill="1" applyBorder="1" applyAlignment="1" applyProtection="1">
      <alignment horizontal="center" vertical="center" wrapText="1"/>
      <protection locked="0"/>
    </xf>
    <xf numFmtId="164" fontId="3" fillId="4" borderId="23" xfId="0" applyNumberFormat="1" applyFont="1" applyFill="1" applyBorder="1" applyAlignment="1" applyProtection="1">
      <alignment horizontal="center" vertical="center" wrapText="1"/>
      <protection locked="0"/>
    </xf>
    <xf numFmtId="164" fontId="3" fillId="4" borderId="81" xfId="0" applyNumberFormat="1" applyFont="1" applyFill="1" applyBorder="1" applyAlignment="1" applyProtection="1">
      <alignment horizontal="center" vertical="center" wrapText="1"/>
      <protection locked="0"/>
    </xf>
    <xf numFmtId="164" fontId="3" fillId="4" borderId="58" xfId="0" applyNumberFormat="1" applyFont="1" applyFill="1" applyBorder="1" applyAlignment="1" applyProtection="1">
      <alignment horizontal="center" vertical="center" wrapText="1"/>
      <protection locked="0"/>
    </xf>
    <xf numFmtId="164" fontId="3" fillId="4" borderId="84" xfId="0" applyNumberFormat="1" applyFont="1" applyFill="1" applyBorder="1" applyAlignment="1" applyProtection="1">
      <alignment horizontal="center" vertical="center" wrapText="1"/>
      <protection locked="0"/>
    </xf>
    <xf numFmtId="164" fontId="3" fillId="4" borderId="83" xfId="0" applyNumberFormat="1" applyFont="1" applyFill="1" applyBorder="1" applyAlignment="1" applyProtection="1">
      <alignment horizontal="center" vertical="center" wrapText="1"/>
      <protection locked="0"/>
    </xf>
    <xf numFmtId="164" fontId="3" fillId="4" borderId="90" xfId="0" applyNumberFormat="1" applyFont="1" applyFill="1" applyBorder="1" applyAlignment="1" applyProtection="1">
      <alignment horizontal="center" vertical="center" wrapText="1"/>
      <protection locked="0"/>
    </xf>
    <xf numFmtId="164" fontId="3" fillId="4" borderId="89" xfId="0" applyNumberFormat="1" applyFont="1" applyFill="1" applyBorder="1" applyAlignment="1" applyProtection="1">
      <alignment horizontal="center" vertical="center" wrapText="1"/>
      <protection locked="0"/>
    </xf>
    <xf numFmtId="164" fontId="3" fillId="4" borderId="8" xfId="0" applyNumberFormat="1" applyFont="1" applyFill="1" applyBorder="1" applyAlignment="1" applyProtection="1">
      <alignment horizontal="center" vertical="center" wrapText="1"/>
      <protection locked="0"/>
    </xf>
    <xf numFmtId="164" fontId="3" fillId="4" borderId="9" xfId="0" applyNumberFormat="1" applyFont="1" applyFill="1" applyBorder="1" applyAlignment="1" applyProtection="1">
      <alignment horizontal="center" vertical="center" wrapText="1"/>
      <protection locked="0"/>
    </xf>
    <xf numFmtId="164" fontId="3" fillId="4" borderId="94" xfId="0" applyNumberFormat="1" applyFont="1" applyFill="1" applyBorder="1" applyAlignment="1" applyProtection="1">
      <alignment horizontal="center" vertical="center" wrapText="1"/>
      <protection locked="0"/>
    </xf>
    <xf numFmtId="164" fontId="3" fillId="4" borderId="13" xfId="0" applyNumberFormat="1" applyFont="1" applyFill="1" applyBorder="1" applyAlignment="1" applyProtection="1">
      <alignment horizontal="center" vertical="center" wrapText="1"/>
      <protection locked="0"/>
    </xf>
    <xf numFmtId="164" fontId="3" fillId="4" borderId="18" xfId="0" applyNumberFormat="1" applyFont="1" applyFill="1" applyBorder="1" applyAlignment="1" applyProtection="1">
      <alignment horizontal="center" vertical="center" wrapText="1"/>
      <protection locked="0"/>
    </xf>
    <xf numFmtId="164" fontId="3" fillId="4" borderId="19" xfId="0" applyNumberFormat="1" applyFont="1" applyFill="1" applyBorder="1" applyAlignment="1" applyProtection="1">
      <alignment horizontal="center" vertical="center" wrapText="1"/>
      <protection locked="0"/>
    </xf>
    <xf numFmtId="164" fontId="3" fillId="4" borderId="101" xfId="0" applyNumberFormat="1" applyFont="1" applyFill="1" applyBorder="1" applyAlignment="1" applyProtection="1">
      <alignment horizontal="center" vertical="center" wrapText="1"/>
      <protection locked="0"/>
    </xf>
    <xf numFmtId="164" fontId="3" fillId="4" borderId="4" xfId="0" applyNumberFormat="1" applyFont="1" applyFill="1" applyBorder="1" applyAlignment="1" applyProtection="1">
      <alignment horizontal="center" vertical="center" wrapText="1"/>
      <protection locked="0"/>
    </xf>
    <xf numFmtId="0" fontId="15" fillId="5" borderId="0" xfId="0" applyFont="1" applyFill="1" applyAlignment="1" applyProtection="1">
      <alignment vertical="center"/>
      <protection locked="0"/>
    </xf>
    <xf numFmtId="0" fontId="10" fillId="5" borderId="0" xfId="0" applyFont="1" applyFill="1" applyAlignment="1" applyProtection="1">
      <alignment horizontal="center" vertical="center"/>
      <protection locked="0"/>
    </xf>
    <xf numFmtId="0" fontId="11" fillId="0" borderId="0" xfId="0" applyFont="1" applyAlignment="1">
      <alignment vertical="center"/>
    </xf>
    <xf numFmtId="0" fontId="9" fillId="0" borderId="0" xfId="0" applyFont="1"/>
    <xf numFmtId="0" fontId="10" fillId="0" borderId="0" xfId="0" applyFont="1" applyAlignment="1">
      <alignment vertical="center"/>
    </xf>
    <xf numFmtId="0" fontId="9" fillId="0" borderId="0" xfId="0" applyFont="1" applyAlignment="1">
      <alignment horizontal="center"/>
    </xf>
    <xf numFmtId="0" fontId="15" fillId="3" borderId="0" xfId="0" applyFont="1" applyFill="1" applyAlignment="1">
      <alignment vertical="center"/>
    </xf>
    <xf numFmtId="0" fontId="21" fillId="0" borderId="1" xfId="0" applyFont="1" applyBorder="1" applyAlignment="1">
      <alignment vertical="center"/>
    </xf>
    <xf numFmtId="0" fontId="9" fillId="0" borderId="0" xfId="0" applyFont="1" applyAlignment="1">
      <alignment horizontal="center" vertical="center"/>
    </xf>
    <xf numFmtId="0" fontId="16" fillId="0" borderId="0" xfId="0" applyFont="1"/>
    <xf numFmtId="0" fontId="16" fillId="0" borderId="0" xfId="0" applyFont="1" applyAlignment="1">
      <alignment horizontal="center"/>
    </xf>
    <xf numFmtId="0" fontId="0" fillId="0" borderId="0" xfId="0" applyAlignment="1">
      <alignment horizontal="center"/>
    </xf>
    <xf numFmtId="0" fontId="2" fillId="2" borderId="3" xfId="0" applyFont="1" applyFill="1" applyBorder="1" applyAlignment="1">
      <alignment horizontal="center" vertical="center" wrapText="1"/>
    </xf>
    <xf numFmtId="0" fontId="2" fillId="2" borderId="3" xfId="0" applyFont="1" applyFill="1" applyBorder="1" applyAlignment="1">
      <alignment vertical="center" wrapText="1"/>
    </xf>
    <xf numFmtId="0" fontId="2" fillId="2" borderId="13" xfId="0" applyFont="1" applyFill="1" applyBorder="1" applyAlignment="1">
      <alignment horizontal="center" vertical="center" wrapText="1"/>
    </xf>
    <xf numFmtId="0" fontId="2" fillId="2" borderId="34" xfId="0" applyFont="1" applyFill="1" applyBorder="1" applyAlignment="1">
      <alignment horizontal="center" vertical="center" wrapText="1"/>
    </xf>
    <xf numFmtId="0" fontId="3" fillId="0" borderId="97" xfId="0" applyFont="1" applyBorder="1" applyAlignment="1">
      <alignment vertical="center" wrapText="1"/>
    </xf>
    <xf numFmtId="0" fontId="3" fillId="0" borderId="98" xfId="0" applyFont="1" applyBorder="1" applyAlignment="1">
      <alignment horizontal="center" vertical="center" wrapText="1"/>
    </xf>
    <xf numFmtId="164" fontId="3" fillId="0" borderId="11" xfId="0" applyNumberFormat="1" applyFont="1" applyBorder="1" applyAlignment="1">
      <alignment horizontal="center" vertical="center" wrapText="1"/>
    </xf>
    <xf numFmtId="164" fontId="3" fillId="0" borderId="85" xfId="0" applyNumberFormat="1" applyFont="1" applyBorder="1" applyAlignment="1">
      <alignment horizontal="center" vertical="center" wrapText="1"/>
    </xf>
    <xf numFmtId="0" fontId="3" fillId="0" borderId="99" xfId="0" applyFont="1" applyBorder="1" applyAlignment="1">
      <alignment vertical="center" wrapText="1"/>
    </xf>
    <xf numFmtId="0" fontId="3" fillId="0" borderId="49" xfId="0" applyFont="1" applyBorder="1" applyAlignment="1">
      <alignment horizontal="center" vertical="center" wrapText="1"/>
    </xf>
    <xf numFmtId="164" fontId="3" fillId="0" borderId="14" xfId="0" applyNumberFormat="1" applyFont="1" applyBorder="1" applyAlignment="1">
      <alignment horizontal="center" vertical="center" wrapText="1"/>
    </xf>
    <xf numFmtId="164" fontId="3" fillId="0" borderId="87" xfId="0" applyNumberFormat="1" applyFont="1" applyBorder="1" applyAlignment="1">
      <alignment horizontal="center" vertical="center" wrapText="1"/>
    </xf>
    <xf numFmtId="0" fontId="3" fillId="0" borderId="100" xfId="0" applyFont="1" applyBorder="1" applyAlignment="1">
      <alignment vertical="center" wrapText="1"/>
    </xf>
    <xf numFmtId="0" fontId="3" fillId="0" borderId="95" xfId="0" applyFont="1" applyBorder="1" applyAlignment="1">
      <alignment horizontal="center" vertical="center" wrapText="1"/>
    </xf>
    <xf numFmtId="164" fontId="3" fillId="0" borderId="15" xfId="0" applyNumberFormat="1" applyFont="1" applyBorder="1" applyAlignment="1">
      <alignment horizontal="center" vertical="center" wrapText="1"/>
    </xf>
    <xf numFmtId="164" fontId="3" fillId="0" borderId="91" xfId="0" applyNumberFormat="1" applyFont="1" applyBorder="1" applyAlignment="1">
      <alignment horizontal="center" vertical="center" wrapText="1"/>
    </xf>
    <xf numFmtId="0" fontId="3" fillId="0" borderId="82" xfId="0" applyFont="1" applyBorder="1" applyAlignment="1">
      <alignment vertical="center" wrapText="1"/>
    </xf>
    <xf numFmtId="0" fontId="3" fillId="0" borderId="83" xfId="0" applyFont="1" applyBorder="1" applyAlignment="1">
      <alignment horizontal="center" vertical="center" wrapText="1"/>
    </xf>
    <xf numFmtId="0" fontId="3" fillId="0" borderId="61" xfId="0" applyFont="1" applyBorder="1" applyAlignment="1">
      <alignment vertical="center" wrapText="1"/>
    </xf>
    <xf numFmtId="0" fontId="3" fillId="0" borderId="23" xfId="0" applyFont="1" applyBorder="1" applyAlignment="1">
      <alignment horizontal="center" vertical="center" wrapText="1"/>
    </xf>
    <xf numFmtId="0" fontId="2" fillId="7" borderId="8" xfId="0" applyFont="1" applyFill="1" applyBorder="1" applyAlignment="1">
      <alignment horizontal="center" vertical="center" wrapText="1"/>
    </xf>
    <xf numFmtId="0" fontId="3" fillId="7" borderId="23" xfId="0" applyFont="1" applyFill="1" applyBorder="1" applyAlignment="1">
      <alignment vertical="center" wrapText="1"/>
    </xf>
    <xf numFmtId="0" fontId="3" fillId="7" borderId="23" xfId="0" applyFont="1" applyFill="1" applyBorder="1" applyAlignment="1">
      <alignment horizontal="center" vertical="center" wrapText="1"/>
    </xf>
    <xf numFmtId="164" fontId="3" fillId="7" borderId="23" xfId="0" applyNumberFormat="1" applyFont="1" applyFill="1" applyBorder="1" applyAlignment="1">
      <alignment horizontal="center" vertical="center" wrapText="1"/>
    </xf>
    <xf numFmtId="164" fontId="3" fillId="7" borderId="35" xfId="0" applyNumberFormat="1"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2" xfId="0" applyFont="1" applyFill="1" applyBorder="1" applyAlignment="1">
      <alignment vertical="center" wrapText="1"/>
    </xf>
    <xf numFmtId="0" fontId="2" fillId="2" borderId="10" xfId="0" applyFont="1" applyFill="1" applyBorder="1" applyAlignment="1">
      <alignment horizontal="center" vertical="center" wrapText="1"/>
    </xf>
    <xf numFmtId="0" fontId="2" fillId="6" borderId="2" xfId="0" applyFont="1" applyFill="1" applyBorder="1" applyAlignment="1">
      <alignment horizontal="center" vertical="center" wrapText="1"/>
    </xf>
    <xf numFmtId="0" fontId="5" fillId="0" borderId="4" xfId="0" applyFont="1" applyBorder="1" applyAlignment="1">
      <alignment horizontal="center" vertical="center" wrapText="1"/>
    </xf>
    <xf numFmtId="0" fontId="5" fillId="0" borderId="28" xfId="0" applyFont="1" applyBorder="1" applyAlignment="1">
      <alignment vertical="center" wrapText="1"/>
    </xf>
    <xf numFmtId="0" fontId="3" fillId="0" borderId="26" xfId="0" applyFont="1" applyBorder="1" applyAlignment="1">
      <alignment horizontal="center" vertical="center" wrapText="1"/>
    </xf>
    <xf numFmtId="164" fontId="3" fillId="0" borderId="26" xfId="0" applyNumberFormat="1" applyFont="1" applyBorder="1" applyAlignment="1">
      <alignment horizontal="center" vertical="center" wrapText="1"/>
    </xf>
    <xf numFmtId="164" fontId="3" fillId="6" borderId="11" xfId="0" applyNumberFormat="1" applyFont="1" applyFill="1" applyBorder="1" applyAlignment="1">
      <alignment horizontal="center" vertical="center" wrapText="1"/>
    </xf>
    <xf numFmtId="164" fontId="3" fillId="6" borderId="26" xfId="0" applyNumberFormat="1" applyFont="1" applyFill="1" applyBorder="1" applyAlignment="1">
      <alignment horizontal="center" vertical="center" wrapText="1"/>
    </xf>
    <xf numFmtId="164" fontId="3" fillId="6" borderId="28" xfId="0" applyNumberFormat="1" applyFont="1" applyFill="1" applyBorder="1" applyAlignment="1">
      <alignment horizontal="center" vertical="center" wrapText="1"/>
    </xf>
    <xf numFmtId="164" fontId="3" fillId="6" borderId="29" xfId="0" applyNumberFormat="1" applyFont="1" applyFill="1" applyBorder="1" applyAlignment="1">
      <alignment horizontal="center" vertical="center" wrapText="1"/>
    </xf>
    <xf numFmtId="0" fontId="0" fillId="7" borderId="54" xfId="0" applyFill="1" applyBorder="1"/>
    <xf numFmtId="0" fontId="0" fillId="7" borderId="55" xfId="0" applyFill="1" applyBorder="1"/>
    <xf numFmtId="0" fontId="0" fillId="7" borderId="56" xfId="0" applyFill="1" applyBorder="1" applyAlignment="1">
      <alignment horizontal="center"/>
    </xf>
    <xf numFmtId="0" fontId="0" fillId="6" borderId="13" xfId="0" applyFill="1" applyBorder="1"/>
    <xf numFmtId="0" fontId="2" fillId="2" borderId="7"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2" xfId="0" applyFont="1" applyFill="1" applyBorder="1" applyAlignment="1">
      <alignment vertical="center" wrapText="1"/>
    </xf>
    <xf numFmtId="0" fontId="3" fillId="0" borderId="2" xfId="0" applyFont="1" applyBorder="1" applyAlignment="1">
      <alignment horizontal="center" vertical="center" wrapText="1"/>
    </xf>
    <xf numFmtId="164" fontId="3" fillId="6" borderId="13" xfId="0" applyNumberFormat="1" applyFont="1" applyFill="1" applyBorder="1" applyAlignment="1">
      <alignment horizontal="center" vertical="center" wrapText="1"/>
    </xf>
    <xf numFmtId="164" fontId="3" fillId="0" borderId="10" xfId="0" applyNumberFormat="1" applyFont="1" applyBorder="1" applyAlignment="1">
      <alignment horizontal="center" vertical="center" wrapText="1"/>
    </xf>
    <xf numFmtId="0" fontId="2" fillId="0" borderId="0" xfId="0" applyFont="1" applyAlignment="1">
      <alignment vertical="center" wrapText="1"/>
    </xf>
    <xf numFmtId="0" fontId="2" fillId="0" borderId="0" xfId="0" applyFont="1" applyAlignment="1">
      <alignment horizontal="right" vertical="center" wrapText="1"/>
    </xf>
    <xf numFmtId="164" fontId="14" fillId="0" borderId="24" xfId="0" applyNumberFormat="1" applyFont="1" applyBorder="1" applyAlignment="1">
      <alignment horizontal="center" vertical="center"/>
    </xf>
    <xf numFmtId="0" fontId="23" fillId="0" borderId="0" xfId="0" applyFont="1" applyAlignment="1">
      <alignment vertical="center"/>
    </xf>
    <xf numFmtId="164" fontId="20" fillId="0" borderId="25" xfId="0" applyNumberFormat="1" applyFont="1" applyBorder="1" applyAlignment="1">
      <alignment horizontal="center" vertical="center" wrapText="1"/>
    </xf>
    <xf numFmtId="164" fontId="20" fillId="0" borderId="0" xfId="0" applyNumberFormat="1" applyFont="1" applyAlignment="1">
      <alignment horizontal="center" vertical="center" wrapText="1"/>
    </xf>
    <xf numFmtId="0" fontId="12" fillId="4" borderId="0" xfId="0" applyFont="1" applyFill="1" applyAlignment="1">
      <alignment vertical="center"/>
    </xf>
    <xf numFmtId="0" fontId="0" fillId="0" borderId="26" xfId="0" applyBorder="1"/>
    <xf numFmtId="0" fontId="0" fillId="0" borderId="26" xfId="0" applyBorder="1" applyAlignment="1">
      <alignment horizontal="center"/>
    </xf>
    <xf numFmtId="0" fontId="7" fillId="5" borderId="0" xfId="0" applyFont="1" applyFill="1" applyAlignment="1">
      <alignment vertical="center"/>
    </xf>
    <xf numFmtId="0" fontId="0" fillId="0" borderId="0" xfId="0" applyAlignment="1">
      <alignment vertical="center"/>
    </xf>
    <xf numFmtId="0" fontId="0" fillId="0" borderId="0" xfId="0" applyAlignment="1">
      <alignment horizontal="center" vertical="center"/>
    </xf>
    <xf numFmtId="0" fontId="2" fillId="2" borderId="34" xfId="0" applyFont="1" applyFill="1" applyBorder="1" applyAlignment="1">
      <alignment vertical="center" wrapText="1"/>
    </xf>
    <xf numFmtId="0" fontId="5" fillId="0" borderId="40" xfId="0" applyFont="1" applyBorder="1" applyAlignment="1">
      <alignment vertical="center" wrapText="1"/>
    </xf>
    <xf numFmtId="0" fontId="9" fillId="0" borderId="41" xfId="0" applyFont="1" applyBorder="1" applyAlignment="1">
      <alignment horizontal="center" vertical="center"/>
    </xf>
    <xf numFmtId="165" fontId="9" fillId="0" borderId="63" xfId="0" applyNumberFormat="1" applyFont="1" applyBorder="1" applyAlignment="1">
      <alignment horizontal="center" vertical="center"/>
    </xf>
    <xf numFmtId="0" fontId="13" fillId="0" borderId="0" xfId="0" applyFont="1" applyAlignment="1">
      <alignment vertical="center" wrapText="1"/>
    </xf>
    <xf numFmtId="0" fontId="5" fillId="0" borderId="29" xfId="0" applyFont="1" applyBorder="1" applyAlignment="1">
      <alignment vertical="center" wrapText="1"/>
    </xf>
    <xf numFmtId="0" fontId="9" fillId="0" borderId="14" xfId="0" applyFont="1" applyBorder="1" applyAlignment="1">
      <alignment horizontal="center" vertical="center"/>
    </xf>
    <xf numFmtId="165" fontId="9" fillId="0" borderId="64" xfId="0" applyNumberFormat="1" applyFont="1" applyBorder="1" applyAlignment="1">
      <alignment horizontal="center" vertical="center"/>
    </xf>
    <xf numFmtId="0" fontId="5" fillId="0" borderId="44" xfId="0" applyFont="1" applyBorder="1" applyAlignment="1">
      <alignment vertical="center" wrapText="1"/>
    </xf>
    <xf numFmtId="0" fontId="9" fillId="0" borderId="65" xfId="0" applyFont="1" applyBorder="1" applyAlignment="1">
      <alignment horizontal="center" vertical="center"/>
    </xf>
    <xf numFmtId="165" fontId="9" fillId="0" borderId="45" xfId="0" applyNumberFormat="1" applyFont="1" applyBorder="1" applyAlignment="1">
      <alignment horizontal="center" vertical="center"/>
    </xf>
    <xf numFmtId="0" fontId="9" fillId="0" borderId="23" xfId="0" applyFont="1" applyBorder="1" applyAlignment="1">
      <alignment wrapText="1"/>
    </xf>
    <xf numFmtId="0" fontId="3" fillId="0" borderId="0" xfId="0" applyFont="1" applyAlignment="1">
      <alignment vertical="center" wrapText="1"/>
    </xf>
    <xf numFmtId="164" fontId="3" fillId="0" borderId="0" xfId="0" applyNumberFormat="1" applyFont="1" applyAlignment="1">
      <alignment horizontal="center" vertical="center" wrapText="1"/>
    </xf>
    <xf numFmtId="165" fontId="0" fillId="0" borderId="0" xfId="0" applyNumberFormat="1" applyAlignment="1">
      <alignment horizontal="center" vertical="center"/>
    </xf>
    <xf numFmtId="0" fontId="12" fillId="0" borderId="13" xfId="0" applyFont="1" applyBorder="1" applyAlignment="1">
      <alignment horizontal="left"/>
    </xf>
    <xf numFmtId="0" fontId="3" fillId="3" borderId="0" xfId="0" applyFont="1" applyFill="1" applyAlignment="1">
      <alignment vertical="center" wrapText="1"/>
    </xf>
    <xf numFmtId="0" fontId="9" fillId="0" borderId="0" xfId="0" applyFont="1" applyAlignment="1">
      <alignment wrapText="1"/>
    </xf>
    <xf numFmtId="165" fontId="9" fillId="0" borderId="0" xfId="0" applyNumberFormat="1" applyFont="1" applyAlignment="1">
      <alignment wrapText="1"/>
    </xf>
    <xf numFmtId="165" fontId="9" fillId="0" borderId="0" xfId="0" applyNumberFormat="1" applyFont="1"/>
    <xf numFmtId="0" fontId="14" fillId="0" borderId="0" xfId="0" applyFont="1" applyAlignment="1">
      <alignment horizontal="center" wrapText="1"/>
    </xf>
    <xf numFmtId="0" fontId="5" fillId="0" borderId="69" xfId="0" applyFont="1" applyBorder="1" applyAlignment="1">
      <alignment vertical="center" wrapText="1"/>
    </xf>
    <xf numFmtId="0" fontId="5" fillId="0" borderId="40" xfId="0" applyFont="1" applyBorder="1" applyAlignment="1">
      <alignment horizontal="center" vertical="center" wrapText="1"/>
    </xf>
    <xf numFmtId="164" fontId="3" fillId="0" borderId="3" xfId="0" applyNumberFormat="1" applyFont="1" applyBorder="1" applyAlignment="1">
      <alignment horizontal="center" vertical="center" wrapText="1"/>
    </xf>
    <xf numFmtId="164" fontId="3" fillId="0" borderId="60" xfId="0" applyNumberFormat="1" applyFont="1" applyBorder="1" applyAlignment="1">
      <alignment horizontal="center" vertical="center" wrapText="1"/>
    </xf>
    <xf numFmtId="0" fontId="5" fillId="0" borderId="70" xfId="0" applyFont="1" applyBorder="1" applyAlignment="1">
      <alignment vertical="center" wrapText="1"/>
    </xf>
    <xf numFmtId="0" fontId="5" fillId="0" borderId="26" xfId="0" applyFont="1" applyBorder="1" applyAlignment="1">
      <alignment horizontal="center" vertical="center" wrapText="1"/>
    </xf>
    <xf numFmtId="164" fontId="3" fillId="0" borderId="76" xfId="0" applyNumberFormat="1" applyFont="1" applyBorder="1" applyAlignment="1">
      <alignment horizontal="center" vertical="center" wrapText="1"/>
    </xf>
    <xf numFmtId="0" fontId="5" fillId="0" borderId="39" xfId="0" applyFont="1" applyBorder="1" applyAlignment="1">
      <alignment vertical="center" wrapText="1"/>
    </xf>
    <xf numFmtId="0" fontId="5" fillId="0" borderId="0" xfId="0" applyFont="1" applyAlignment="1">
      <alignment horizontal="center" vertical="center" wrapText="1"/>
    </xf>
    <xf numFmtId="164" fontId="3" fillId="0" borderId="77" xfId="0" applyNumberFormat="1" applyFont="1" applyBorder="1" applyAlignment="1">
      <alignment horizontal="center" vertical="center" wrapText="1"/>
    </xf>
    <xf numFmtId="0" fontId="5" fillId="0" borderId="49" xfId="0" applyFont="1" applyBorder="1" applyAlignment="1">
      <alignment vertical="center" wrapText="1"/>
    </xf>
    <xf numFmtId="0" fontId="5" fillId="0" borderId="51" xfId="0" applyFont="1" applyBorder="1" applyAlignment="1">
      <alignment horizontal="center" vertical="center" wrapText="1"/>
    </xf>
    <xf numFmtId="164" fontId="3" fillId="0" borderId="53" xfId="0" applyNumberFormat="1" applyFont="1" applyBorder="1" applyAlignment="1">
      <alignment horizontal="center" vertical="center" wrapText="1"/>
    </xf>
    <xf numFmtId="164" fontId="3" fillId="0" borderId="75" xfId="0" applyNumberFormat="1" applyFont="1" applyBorder="1" applyAlignment="1">
      <alignment horizontal="center" vertical="center" wrapText="1"/>
    </xf>
    <xf numFmtId="164" fontId="3" fillId="0" borderId="27" xfId="0" applyNumberFormat="1" applyFont="1" applyBorder="1" applyAlignment="1">
      <alignment horizontal="center" vertical="center" wrapText="1"/>
    </xf>
    <xf numFmtId="0" fontId="3" fillId="0" borderId="71" xfId="0" applyFont="1" applyBorder="1" applyAlignment="1">
      <alignment vertical="center" wrapText="1"/>
    </xf>
    <xf numFmtId="0" fontId="3" fillId="0" borderId="21" xfId="0" applyFont="1" applyBorder="1" applyAlignment="1">
      <alignment horizontal="center" vertical="center" wrapText="1"/>
    </xf>
    <xf numFmtId="164" fontId="3" fillId="0" borderId="22" xfId="0" applyNumberFormat="1" applyFont="1" applyBorder="1" applyAlignment="1">
      <alignment horizontal="center" vertical="center" wrapText="1"/>
    </xf>
    <xf numFmtId="0" fontId="3" fillId="0" borderId="78" xfId="0" applyFont="1" applyBorder="1" applyAlignment="1">
      <alignment vertical="center" wrapText="1"/>
    </xf>
    <xf numFmtId="0" fontId="3" fillId="0" borderId="32" xfId="0" applyFont="1" applyBorder="1" applyAlignment="1">
      <alignment horizontal="center" vertical="center" wrapText="1"/>
    </xf>
    <xf numFmtId="164" fontId="3" fillId="0" borderId="20" xfId="0" applyNumberFormat="1" applyFont="1" applyBorder="1" applyAlignment="1">
      <alignment horizontal="center" vertical="center" wrapText="1"/>
    </xf>
    <xf numFmtId="0" fontId="2" fillId="7" borderId="16" xfId="0" applyFont="1" applyFill="1" applyBorder="1" applyAlignment="1">
      <alignment horizontal="center" vertical="center" wrapText="1"/>
    </xf>
    <xf numFmtId="0" fontId="5" fillId="0" borderId="14" xfId="0" applyFont="1" applyBorder="1" applyAlignment="1">
      <alignment vertical="center" wrapText="1"/>
    </xf>
    <xf numFmtId="0" fontId="3" fillId="0" borderId="29" xfId="0" applyFont="1" applyBorder="1" applyAlignment="1">
      <alignment horizontal="center" vertical="center" wrapText="1"/>
    </xf>
    <xf numFmtId="164" fontId="3" fillId="6" borderId="14" xfId="0" applyNumberFormat="1" applyFont="1" applyFill="1" applyBorder="1" applyAlignment="1">
      <alignment horizontal="center" vertical="center" wrapText="1"/>
    </xf>
    <xf numFmtId="0" fontId="5" fillId="0" borderId="27" xfId="0" applyFont="1" applyBorder="1" applyAlignment="1">
      <alignment vertical="center" wrapText="1"/>
    </xf>
    <xf numFmtId="0" fontId="3" fillId="0" borderId="30" xfId="0" applyFont="1" applyBorder="1" applyAlignment="1">
      <alignment horizontal="center" vertical="center" wrapText="1"/>
    </xf>
    <xf numFmtId="164" fontId="3" fillId="6" borderId="27" xfId="0" applyNumberFormat="1" applyFont="1" applyFill="1" applyBorder="1" applyAlignment="1">
      <alignment horizontal="center" vertical="center" wrapText="1"/>
    </xf>
    <xf numFmtId="0" fontId="5" fillId="0" borderId="2" xfId="0" applyFont="1" applyBorder="1" applyAlignment="1">
      <alignment horizontal="center" vertical="center" wrapText="1"/>
    </xf>
    <xf numFmtId="0" fontId="3" fillId="0" borderId="2" xfId="0" applyFont="1" applyBorder="1" applyAlignment="1">
      <alignment vertical="top" wrapText="1"/>
    </xf>
    <xf numFmtId="0" fontId="3" fillId="0" borderId="9" xfId="0" applyFont="1" applyBorder="1" applyAlignment="1">
      <alignment horizontal="center" vertical="center" wrapText="1"/>
    </xf>
    <xf numFmtId="164" fontId="3" fillId="0" borderId="2" xfId="0" applyNumberFormat="1" applyFont="1" applyBorder="1" applyAlignment="1">
      <alignment horizontal="center" vertical="center" wrapText="1"/>
    </xf>
    <xf numFmtId="164" fontId="3" fillId="6" borderId="2" xfId="0" applyNumberFormat="1" applyFont="1" applyFill="1" applyBorder="1" applyAlignment="1">
      <alignment horizontal="center" vertical="center" wrapText="1"/>
    </xf>
    <xf numFmtId="0" fontId="0" fillId="7" borderId="6" xfId="0" applyFill="1" applyBorder="1"/>
    <xf numFmtId="0" fontId="0" fillId="7" borderId="0" xfId="0" applyFill="1"/>
    <xf numFmtId="0" fontId="0" fillId="7" borderId="12" xfId="0" applyFill="1" applyBorder="1" applyAlignment="1">
      <alignment horizontal="center"/>
    </xf>
    <xf numFmtId="0" fontId="5" fillId="0" borderId="17" xfId="0" applyFont="1" applyBorder="1" applyAlignment="1">
      <alignment vertical="center" wrapText="1"/>
    </xf>
    <xf numFmtId="0" fontId="9" fillId="0" borderId="11" xfId="0" applyFont="1" applyBorder="1" applyAlignment="1">
      <alignment horizontal="center" vertical="center"/>
    </xf>
    <xf numFmtId="165" fontId="9" fillId="0" borderId="14" xfId="0" applyNumberFormat="1" applyFont="1" applyBorder="1" applyAlignment="1">
      <alignment horizontal="center" vertical="center"/>
    </xf>
    <xf numFmtId="0" fontId="5" fillId="0" borderId="18" xfId="0" applyFont="1" applyBorder="1" applyAlignment="1">
      <alignment vertical="center" wrapText="1"/>
    </xf>
    <xf numFmtId="0" fontId="5" fillId="0" borderId="19" xfId="0" applyFont="1" applyBorder="1" applyAlignment="1">
      <alignment vertical="center" wrapText="1"/>
    </xf>
    <xf numFmtId="0" fontId="9" fillId="0" borderId="15" xfId="0" applyFont="1" applyBorder="1" applyAlignment="1">
      <alignment horizontal="center" vertical="center"/>
    </xf>
    <xf numFmtId="165" fontId="9" fillId="0" borderId="15" xfId="0" applyNumberFormat="1" applyFont="1" applyBorder="1" applyAlignment="1">
      <alignment horizontal="center" vertical="center"/>
    </xf>
    <xf numFmtId="0" fontId="3" fillId="0" borderId="11" xfId="0" applyFont="1" applyBorder="1" applyAlignment="1">
      <alignment vertical="center" wrapText="1"/>
    </xf>
    <xf numFmtId="164" fontId="3" fillId="0" borderId="34" xfId="0" applyNumberFormat="1" applyFont="1" applyBorder="1" applyAlignment="1">
      <alignment horizontal="center" vertical="center" wrapText="1"/>
    </xf>
    <xf numFmtId="0" fontId="3" fillId="0" borderId="5" xfId="0" applyFont="1" applyBorder="1" applyAlignment="1">
      <alignment vertical="center" wrapText="1"/>
    </xf>
    <xf numFmtId="0" fontId="3" fillId="0" borderId="86" xfId="0" applyFont="1" applyBorder="1" applyAlignment="1">
      <alignment vertical="center" wrapText="1"/>
    </xf>
    <xf numFmtId="0" fontId="3" fillId="0" borderId="51" xfId="0" applyFont="1" applyBorder="1" applyAlignment="1">
      <alignment horizontal="center" vertical="center" wrapText="1"/>
    </xf>
    <xf numFmtId="0" fontId="3" fillId="0" borderId="88" xfId="0" applyFont="1" applyBorder="1" applyAlignment="1">
      <alignment vertical="center" wrapText="1"/>
    </xf>
    <xf numFmtId="0" fontId="3" fillId="0" borderId="89" xfId="0" applyFont="1" applyBorder="1" applyAlignment="1">
      <alignment horizontal="center" vertical="center" wrapText="1"/>
    </xf>
    <xf numFmtId="0" fontId="3" fillId="7" borderId="9" xfId="0" applyFont="1" applyFill="1" applyBorder="1" applyAlignment="1">
      <alignment vertical="center" wrapText="1"/>
    </xf>
    <xf numFmtId="0" fontId="3" fillId="7" borderId="9" xfId="0" applyFont="1" applyFill="1" applyBorder="1" applyAlignment="1">
      <alignment horizontal="center" vertical="center" wrapText="1"/>
    </xf>
    <xf numFmtId="164" fontId="3" fillId="7" borderId="9" xfId="0" applyNumberFormat="1" applyFont="1" applyFill="1" applyBorder="1" applyAlignment="1">
      <alignment horizontal="center" vertical="center" wrapText="1"/>
    </xf>
    <xf numFmtId="164" fontId="3" fillId="7" borderId="10" xfId="0" applyNumberFormat="1" applyFont="1" applyFill="1" applyBorder="1" applyAlignment="1">
      <alignment horizontal="center" vertical="center" wrapText="1"/>
    </xf>
    <xf numFmtId="0" fontId="5" fillId="0" borderId="3" xfId="0" applyFont="1" applyBorder="1" applyAlignment="1">
      <alignment horizontal="center" vertical="center" wrapText="1"/>
    </xf>
    <xf numFmtId="0" fontId="5" fillId="0" borderId="11" xfId="0" applyFont="1" applyBorder="1" applyAlignment="1">
      <alignment vertical="center" wrapText="1"/>
    </xf>
    <xf numFmtId="164" fontId="3" fillId="0" borderId="21" xfId="0" applyNumberFormat="1" applyFont="1" applyBorder="1" applyAlignment="1">
      <alignment horizontal="center" vertical="center" wrapText="1"/>
    </xf>
    <xf numFmtId="164" fontId="3" fillId="6" borderId="21" xfId="0" applyNumberFormat="1" applyFont="1" applyFill="1" applyBorder="1" applyAlignment="1">
      <alignment horizontal="center" vertical="center" wrapText="1"/>
    </xf>
    <xf numFmtId="0" fontId="5" fillId="0" borderId="15" xfId="0" applyFont="1" applyBorder="1" applyAlignment="1">
      <alignment vertical="center" wrapText="1"/>
    </xf>
    <xf numFmtId="164" fontId="3" fillId="0" borderId="23" xfId="0" applyNumberFormat="1" applyFont="1" applyBorder="1" applyAlignment="1">
      <alignment horizontal="center" vertical="center" wrapText="1"/>
    </xf>
    <xf numFmtId="164" fontId="3" fillId="6" borderId="15" xfId="0" applyNumberFormat="1" applyFont="1" applyFill="1" applyBorder="1" applyAlignment="1">
      <alignment horizontal="center" vertical="center" wrapText="1"/>
    </xf>
    <xf numFmtId="164" fontId="3" fillId="6" borderId="32" xfId="0" applyNumberFormat="1" applyFont="1" applyFill="1" applyBorder="1" applyAlignment="1">
      <alignment horizontal="center" vertical="center" wrapText="1"/>
    </xf>
    <xf numFmtId="0" fontId="3" fillId="0" borderId="4" xfId="0" applyFont="1" applyBorder="1" applyAlignment="1">
      <alignment vertical="center" wrapText="1"/>
    </xf>
    <xf numFmtId="0" fontId="3" fillId="0" borderId="0" xfId="0" applyFont="1" applyAlignment="1">
      <alignment horizontal="center" vertical="center" wrapText="1"/>
    </xf>
    <xf numFmtId="164" fontId="3" fillId="6" borderId="4" xfId="0" applyNumberFormat="1" applyFont="1" applyFill="1" applyBorder="1" applyAlignment="1">
      <alignment horizontal="center" vertical="center" wrapText="1"/>
    </xf>
    <xf numFmtId="164" fontId="3" fillId="6" borderId="0" xfId="0" applyNumberFormat="1" applyFont="1" applyFill="1" applyAlignment="1">
      <alignment horizontal="center" vertical="center" wrapText="1"/>
    </xf>
    <xf numFmtId="164" fontId="3" fillId="0" borderId="28" xfId="0" applyNumberFormat="1" applyFont="1" applyBorder="1" applyAlignment="1">
      <alignment horizontal="center" vertical="center" wrapText="1"/>
    </xf>
    <xf numFmtId="0" fontId="3" fillId="0" borderId="36" xfId="0" applyFont="1" applyBorder="1" applyAlignment="1">
      <alignment vertical="center" wrapText="1"/>
    </xf>
    <xf numFmtId="0" fontId="3" fillId="0" borderId="13" xfId="0" applyFont="1" applyBorder="1" applyAlignment="1">
      <alignment horizontal="center" vertical="center" wrapText="1"/>
    </xf>
    <xf numFmtId="164" fontId="3" fillId="0" borderId="13" xfId="0" applyNumberFormat="1" applyFont="1" applyBorder="1" applyAlignment="1">
      <alignment horizontal="center" vertical="center" wrapText="1"/>
    </xf>
    <xf numFmtId="0" fontId="2" fillId="6" borderId="10" xfId="0" applyFont="1" applyFill="1" applyBorder="1" applyAlignment="1">
      <alignment horizontal="center" vertical="center" wrapText="1"/>
    </xf>
    <xf numFmtId="0" fontId="3" fillId="6" borderId="29" xfId="0" applyFont="1" applyFill="1" applyBorder="1" applyAlignment="1">
      <alignment horizontal="center" vertical="center" wrapText="1"/>
    </xf>
    <xf numFmtId="0" fontId="9" fillId="0" borderId="17" xfId="0" applyFont="1" applyBorder="1" applyAlignment="1">
      <alignment vertical="center" wrapText="1"/>
    </xf>
    <xf numFmtId="0" fontId="9" fillId="0" borderId="18" xfId="0" applyFont="1" applyBorder="1" applyAlignment="1">
      <alignment vertical="center" wrapText="1"/>
    </xf>
    <xf numFmtId="0" fontId="9" fillId="0" borderId="19" xfId="0" applyFont="1" applyBorder="1" applyAlignment="1">
      <alignment vertical="center" wrapText="1"/>
    </xf>
    <xf numFmtId="0" fontId="3" fillId="0" borderId="54" xfId="0" applyFont="1" applyBorder="1" applyAlignment="1">
      <alignment horizontal="center" vertical="center" wrapText="1"/>
    </xf>
    <xf numFmtId="0" fontId="3" fillId="0" borderId="2" xfId="0" applyFont="1" applyBorder="1" applyAlignment="1">
      <alignment vertical="center" wrapText="1"/>
    </xf>
    <xf numFmtId="0" fontId="3" fillId="0" borderId="92" xfId="0" applyFont="1" applyBorder="1" applyAlignment="1">
      <alignment vertical="center" wrapText="1"/>
    </xf>
    <xf numFmtId="0" fontId="3" fillId="0" borderId="93" xfId="0" applyFont="1" applyBorder="1" applyAlignment="1">
      <alignment horizontal="center" vertical="center" wrapText="1"/>
    </xf>
    <xf numFmtId="0" fontId="3" fillId="0" borderId="96" xfId="0" applyFont="1" applyBorder="1" applyAlignment="1">
      <alignment vertical="center" wrapText="1"/>
    </xf>
    <xf numFmtId="0" fontId="3" fillId="0" borderId="58" xfId="0" applyFont="1" applyBorder="1" applyAlignment="1">
      <alignment horizontal="center" vertical="center" wrapText="1"/>
    </xf>
    <xf numFmtId="0" fontId="3" fillId="0" borderId="57" xfId="0" applyFont="1" applyBorder="1" applyAlignment="1">
      <alignment vertical="center" wrapText="1"/>
    </xf>
    <xf numFmtId="164" fontId="3" fillId="0" borderId="59" xfId="0" applyNumberFormat="1" applyFont="1" applyBorder="1" applyAlignment="1">
      <alignment horizontal="center" vertical="center" wrapText="1"/>
    </xf>
    <xf numFmtId="0" fontId="3" fillId="0" borderId="50" xfId="0" applyFont="1" applyBorder="1" applyAlignment="1">
      <alignment vertical="center" wrapText="1"/>
    </xf>
    <xf numFmtId="0" fontId="2" fillId="6" borderId="3" xfId="0" applyFont="1" applyFill="1" applyBorder="1" applyAlignment="1">
      <alignment horizontal="center" vertical="center" wrapText="1"/>
    </xf>
    <xf numFmtId="164" fontId="3" fillId="0" borderId="31" xfId="0" applyNumberFormat="1" applyFont="1" applyBorder="1" applyAlignment="1">
      <alignment horizontal="center" vertical="center" wrapText="1"/>
    </xf>
    <xf numFmtId="0" fontId="3" fillId="0" borderId="4" xfId="0" applyFont="1" applyBorder="1" applyAlignment="1">
      <alignment vertical="top" wrapText="1"/>
    </xf>
    <xf numFmtId="164" fontId="3" fillId="0" borderId="5" xfId="0" applyNumberFormat="1" applyFont="1" applyBorder="1" applyAlignment="1">
      <alignment horizontal="center" vertical="center" wrapText="1"/>
    </xf>
    <xf numFmtId="164" fontId="3" fillId="6" borderId="5" xfId="0" applyNumberFormat="1" applyFont="1" applyFill="1" applyBorder="1" applyAlignment="1">
      <alignment horizontal="center" vertical="center" wrapText="1"/>
    </xf>
    <xf numFmtId="164" fontId="3" fillId="0" borderId="102" xfId="0" applyNumberFormat="1" applyFont="1" applyBorder="1" applyAlignment="1">
      <alignment horizontal="center" vertical="center" wrapText="1"/>
    </xf>
    <xf numFmtId="0" fontId="0" fillId="7" borderId="43" xfId="0" applyFill="1" applyBorder="1"/>
    <xf numFmtId="0" fontId="2" fillId="2" borderId="21"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3" fillId="0" borderId="3" xfId="0" applyFont="1" applyBorder="1" applyAlignment="1">
      <alignment horizontal="center" vertical="center" wrapText="1"/>
    </xf>
    <xf numFmtId="0" fontId="3" fillId="0" borderId="14" xfId="0" applyFont="1" applyBorder="1" applyAlignment="1">
      <alignment vertical="center" wrapText="1"/>
    </xf>
    <xf numFmtId="164" fontId="3" fillId="0" borderId="29" xfId="0" applyNumberFormat="1" applyFont="1" applyBorder="1" applyAlignment="1">
      <alignment horizontal="center" vertical="center" wrapText="1"/>
    </xf>
    <xf numFmtId="0" fontId="3" fillId="0" borderId="27" xfId="0" applyFont="1" applyBorder="1" applyAlignment="1">
      <alignment vertical="center" wrapText="1"/>
    </xf>
    <xf numFmtId="164" fontId="3" fillId="0" borderId="30" xfId="0" applyNumberFormat="1" applyFont="1" applyBorder="1" applyAlignment="1">
      <alignment horizontal="center" vertical="center" wrapText="1"/>
    </xf>
    <xf numFmtId="164" fontId="3" fillId="0" borderId="4" xfId="0" applyNumberFormat="1" applyFont="1" applyBorder="1" applyAlignment="1">
      <alignment horizontal="center" vertical="center" wrapText="1"/>
    </xf>
    <xf numFmtId="0" fontId="3" fillId="0" borderId="15" xfId="0" applyFont="1" applyBorder="1" applyAlignment="1">
      <alignment vertical="center" wrapText="1"/>
    </xf>
    <xf numFmtId="164" fontId="3" fillId="0" borderId="32" xfId="0" applyNumberFormat="1" applyFont="1" applyBorder="1" applyAlignment="1">
      <alignment horizontal="center" vertical="center" wrapText="1"/>
    </xf>
    <xf numFmtId="164" fontId="3" fillId="6" borderId="30" xfId="0" applyNumberFormat="1" applyFont="1" applyFill="1" applyBorder="1" applyAlignment="1">
      <alignment horizontal="center" vertical="center" wrapText="1"/>
    </xf>
    <xf numFmtId="164" fontId="3" fillId="0" borderId="9" xfId="0" applyNumberFormat="1" applyFont="1" applyBorder="1" applyAlignment="1">
      <alignment horizontal="center" vertical="center" wrapText="1"/>
    </xf>
    <xf numFmtId="164" fontId="3" fillId="6" borderId="9" xfId="0" applyNumberFormat="1" applyFont="1" applyFill="1" applyBorder="1" applyAlignment="1">
      <alignment horizontal="center" vertical="center" wrapText="1"/>
    </xf>
    <xf numFmtId="164" fontId="3" fillId="8" borderId="2" xfId="0" applyNumberFormat="1" applyFont="1" applyFill="1" applyBorder="1" applyAlignment="1">
      <alignment horizontal="center" vertical="center" wrapText="1"/>
    </xf>
    <xf numFmtId="164" fontId="3" fillId="8" borderId="32" xfId="0" applyNumberFormat="1" applyFont="1" applyFill="1" applyBorder="1" applyAlignment="1">
      <alignment horizontal="center" vertical="center" wrapText="1"/>
    </xf>
    <xf numFmtId="0" fontId="9" fillId="0" borderId="32" xfId="0" applyFont="1" applyBorder="1" applyAlignment="1">
      <alignment horizontal="center" vertical="center"/>
    </xf>
    <xf numFmtId="0" fontId="0" fillId="7" borderId="8" xfId="0" applyFill="1" applyBorder="1"/>
    <xf numFmtId="0" fontId="0" fillId="7" borderId="9" xfId="0" applyFill="1" applyBorder="1"/>
    <xf numFmtId="0" fontId="0" fillId="7" borderId="10" xfId="0" applyFill="1" applyBorder="1" applyAlignment="1">
      <alignment horizontal="center"/>
    </xf>
    <xf numFmtId="0" fontId="5" fillId="0" borderId="11" xfId="0" applyFont="1" applyBorder="1" applyAlignment="1">
      <alignment wrapText="1"/>
    </xf>
    <xf numFmtId="0" fontId="9" fillId="0" borderId="21" xfId="0" applyFont="1" applyBorder="1" applyAlignment="1">
      <alignment horizontal="center" vertical="center"/>
    </xf>
    <xf numFmtId="164" fontId="5" fillId="0" borderId="21" xfId="0" applyNumberFormat="1" applyFont="1" applyBorder="1" applyAlignment="1">
      <alignment horizontal="center" vertical="center" wrapText="1"/>
    </xf>
    <xf numFmtId="164" fontId="5" fillId="0" borderId="32" xfId="0" applyNumberFormat="1" applyFont="1" applyBorder="1" applyAlignment="1">
      <alignment horizontal="center" vertical="center" wrapText="1"/>
    </xf>
    <xf numFmtId="0" fontId="3" fillId="3" borderId="4" xfId="0" applyFont="1" applyFill="1" applyBorder="1" applyAlignment="1">
      <alignment vertical="center" wrapText="1"/>
    </xf>
    <xf numFmtId="0" fontId="3" fillId="0" borderId="15" xfId="0" applyFont="1" applyBorder="1" applyAlignment="1">
      <alignment horizontal="center" vertical="center" wrapText="1"/>
    </xf>
    <xf numFmtId="164" fontId="3" fillId="6" borderId="23" xfId="0" applyNumberFormat="1" applyFont="1" applyFill="1" applyBorder="1" applyAlignment="1">
      <alignment horizontal="center" vertical="center" wrapText="1"/>
    </xf>
    <xf numFmtId="0" fontId="3" fillId="0" borderId="17" xfId="0" applyFont="1" applyBorder="1" applyAlignment="1">
      <alignment vertical="center" wrapText="1"/>
    </xf>
    <xf numFmtId="0" fontId="3" fillId="0" borderId="18" xfId="0" applyFont="1" applyBorder="1" applyAlignment="1">
      <alignment vertical="center" wrapText="1"/>
    </xf>
    <xf numFmtId="0" fontId="3" fillId="0" borderId="19" xfId="0" applyFont="1" applyBorder="1" applyAlignment="1">
      <alignment vertical="center" wrapText="1"/>
    </xf>
    <xf numFmtId="0" fontId="2" fillId="0" borderId="0" xfId="0" applyFont="1" applyAlignment="1">
      <alignment horizontal="right" vertical="center" wrapText="1"/>
    </xf>
    <xf numFmtId="0" fontId="9" fillId="0" borderId="18" xfId="0" applyFont="1" applyBorder="1" applyAlignment="1" applyProtection="1">
      <alignment horizontal="center" vertical="center"/>
      <protection locked="0"/>
    </xf>
    <xf numFmtId="0" fontId="9" fillId="0" borderId="29" xfId="0" applyFont="1" applyBorder="1" applyAlignment="1" applyProtection="1">
      <alignment horizontal="center" vertical="center"/>
      <protection locked="0"/>
    </xf>
    <xf numFmtId="0" fontId="9" fillId="0" borderId="31" xfId="0" applyFont="1" applyBorder="1" applyAlignment="1" applyProtection="1">
      <alignment horizontal="center" vertical="center"/>
      <protection locked="0"/>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12" fillId="0" borderId="13" xfId="0" applyFont="1" applyBorder="1" applyAlignment="1">
      <alignment horizontal="left"/>
    </xf>
    <xf numFmtId="0" fontId="3" fillId="0" borderId="46" xfId="0" applyFont="1" applyBorder="1" applyAlignment="1">
      <alignment horizontal="center" vertical="center" wrapText="1"/>
    </xf>
    <xf numFmtId="0" fontId="3" fillId="0" borderId="47" xfId="0" applyFont="1" applyBorder="1" applyAlignment="1">
      <alignment horizontal="center" vertical="center" wrapText="1"/>
    </xf>
    <xf numFmtId="0" fontId="5" fillId="0" borderId="4" xfId="0" applyFont="1" applyBorder="1" applyAlignment="1">
      <alignment horizontal="center" vertical="center" wrapText="1"/>
    </xf>
    <xf numFmtId="0" fontId="3" fillId="0" borderId="33" xfId="0" applyFont="1" applyBorder="1" applyAlignment="1">
      <alignment horizontal="center" vertical="center" wrapText="1"/>
    </xf>
    <xf numFmtId="0" fontId="3" fillId="0" borderId="16" xfId="0" applyFont="1" applyBorder="1" applyAlignment="1">
      <alignment horizontal="center" vertical="center" wrapText="1"/>
    </xf>
    <xf numFmtId="0" fontId="8" fillId="3" borderId="0" xfId="1" applyFont="1" applyFill="1" applyAlignment="1">
      <alignment horizontal="left" vertical="center" wrapText="1"/>
    </xf>
    <xf numFmtId="0" fontId="17" fillId="3" borderId="0" xfId="1" applyFont="1" applyFill="1" applyAlignment="1">
      <alignment horizontal="left" vertical="center" wrapText="1"/>
    </xf>
    <xf numFmtId="0" fontId="19" fillId="3" borderId="0" xfId="1" applyFont="1" applyFill="1" applyAlignment="1">
      <alignment horizontal="left" vertical="center" wrapText="1"/>
    </xf>
    <xf numFmtId="0" fontId="10" fillId="3" borderId="0" xfId="0" applyFont="1" applyFill="1" applyAlignment="1">
      <alignment horizontal="center" vertical="center" wrapText="1"/>
    </xf>
    <xf numFmtId="0" fontId="22" fillId="3" borderId="1" xfId="1" applyFont="1" applyFill="1" applyBorder="1" applyAlignment="1">
      <alignment horizontal="center" vertical="center"/>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16" xfId="0" applyFont="1" applyBorder="1" applyAlignment="1">
      <alignment horizontal="center" vertical="center" wrapText="1"/>
    </xf>
    <xf numFmtId="0" fontId="3" fillId="3" borderId="4"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3" fillId="0" borderId="48" xfId="0" applyFont="1" applyBorder="1" applyAlignment="1">
      <alignment horizontal="center" vertical="center" wrapText="1"/>
    </xf>
    <xf numFmtId="0" fontId="3" fillId="0" borderId="6" xfId="0" applyFont="1" applyBorder="1" applyAlignment="1">
      <alignment horizontal="center" vertical="center" wrapText="1"/>
    </xf>
    <xf numFmtId="0" fontId="5" fillId="0" borderId="3" xfId="0" applyFont="1" applyBorder="1" applyAlignment="1">
      <alignment horizontal="center" vertical="center" wrapText="1"/>
    </xf>
    <xf numFmtId="0" fontId="5" fillId="0" borderId="5" xfId="0" applyFont="1" applyBorder="1" applyAlignment="1">
      <alignment horizontal="center" vertical="center" wrapText="1"/>
    </xf>
    <xf numFmtId="0" fontId="3" fillId="0" borderId="42" xfId="0" applyFont="1" applyBorder="1" applyAlignment="1">
      <alignment horizontal="center" vertical="center" wrapText="1"/>
    </xf>
    <xf numFmtId="0" fontId="3" fillId="0" borderId="61" xfId="0" applyFont="1" applyBorder="1" applyAlignment="1">
      <alignment horizontal="center" vertical="center" wrapText="1"/>
    </xf>
    <xf numFmtId="0" fontId="3" fillId="0" borderId="101" xfId="0" applyFont="1" applyBorder="1" applyAlignment="1">
      <alignment horizontal="center" vertical="center" wrapText="1"/>
    </xf>
    <xf numFmtId="0" fontId="2" fillId="0" borderId="37" xfId="0" applyFont="1" applyBorder="1" applyAlignment="1">
      <alignment horizontal="center" vertical="center" wrapText="1"/>
    </xf>
    <xf numFmtId="0" fontId="2" fillId="0" borderId="39" xfId="0" applyFont="1" applyBorder="1" applyAlignment="1">
      <alignment horizontal="center" vertical="center" wrapText="1"/>
    </xf>
    <xf numFmtId="0" fontId="2" fillId="0" borderId="38" xfId="0" applyFont="1" applyBorder="1" applyAlignment="1">
      <alignment horizontal="center" vertical="center" wrapText="1"/>
    </xf>
  </cellXfs>
  <cellStyles count="2">
    <cellStyle name="Normal" xfId="0" builtinId="0"/>
    <cellStyle name="Normal 3 2" xfId="1" xr:uid="{11709091-81C6-49A5-AB79-FE72AF4FC59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A25F36-C693-4EEF-8924-F5B3A7074405}">
  <sheetPr>
    <tabColor rgb="FFFFFF00"/>
    <pageSetUpPr fitToPage="1"/>
  </sheetPr>
  <dimension ref="B2:L80"/>
  <sheetViews>
    <sheetView showGridLines="0" topLeftCell="A60" zoomScale="70" zoomScaleNormal="70" workbookViewId="0">
      <selection activeCell="E71" sqref="E71"/>
    </sheetView>
  </sheetViews>
  <sheetFormatPr defaultColWidth="8.90625" defaultRowHeight="14.5" x14ac:dyDescent="0.35"/>
  <cols>
    <col min="1" max="1" width="4.08984375" customWidth="1"/>
    <col min="2" max="2" width="3.54296875" customWidth="1"/>
    <col min="3" max="3" width="29.453125" customWidth="1"/>
    <col min="4" max="4" width="58.54296875" customWidth="1"/>
    <col min="5" max="5" width="21.54296875" customWidth="1"/>
    <col min="6" max="6" width="26" customWidth="1"/>
    <col min="7" max="7" width="26.08984375" customWidth="1"/>
    <col min="8" max="8" width="26.6328125" customWidth="1"/>
    <col min="9" max="9" width="28.90625" customWidth="1"/>
    <col min="10" max="10" width="27.54296875" style="58" customWidth="1"/>
    <col min="11" max="11" width="2.453125" customWidth="1"/>
  </cols>
  <sheetData>
    <row r="2" spans="2:12" ht="15" x14ac:dyDescent="0.35">
      <c r="D2" s="49"/>
      <c r="E2" s="49"/>
      <c r="F2" s="49" t="s">
        <v>55</v>
      </c>
      <c r="G2" s="49"/>
      <c r="H2" s="49"/>
      <c r="I2" s="49"/>
      <c r="J2" s="49"/>
      <c r="K2" s="49"/>
      <c r="L2" s="49"/>
    </row>
    <row r="4" spans="2:12" ht="17.399999999999999" customHeight="1" x14ac:dyDescent="0.35">
      <c r="C4" s="275" t="s">
        <v>36</v>
      </c>
      <c r="D4" s="275"/>
      <c r="E4" s="275"/>
      <c r="F4" s="275"/>
      <c r="G4" s="275"/>
      <c r="H4" s="275"/>
      <c r="I4" s="275"/>
      <c r="J4" s="275"/>
    </row>
    <row r="5" spans="2:12" ht="17.399999999999999" customHeight="1" x14ac:dyDescent="0.35">
      <c r="C5" s="275" t="s">
        <v>140</v>
      </c>
      <c r="D5" s="275"/>
      <c r="E5" s="275"/>
      <c r="F5" s="275"/>
      <c r="G5" s="275"/>
      <c r="H5" s="275"/>
      <c r="I5" s="275"/>
      <c r="J5" s="275"/>
    </row>
    <row r="7" spans="2:12" s="50" customFormat="1" ht="28.65" customHeight="1" x14ac:dyDescent="0.3">
      <c r="C7" s="51" t="s">
        <v>38</v>
      </c>
      <c r="D7" s="47" t="s">
        <v>133</v>
      </c>
      <c r="F7" s="51" t="s">
        <v>132</v>
      </c>
      <c r="G7" s="48" t="s">
        <v>62</v>
      </c>
      <c r="J7" s="52"/>
    </row>
    <row r="8" spans="2:12" s="50" customFormat="1" ht="10.65" customHeight="1" x14ac:dyDescent="0.3">
      <c r="C8" s="51"/>
      <c r="D8" s="53"/>
      <c r="J8" s="52"/>
    </row>
    <row r="9" spans="2:12" s="50" customFormat="1" ht="27" customHeight="1" x14ac:dyDescent="0.3">
      <c r="C9" s="54" t="s">
        <v>53</v>
      </c>
      <c r="D9" s="276" t="s">
        <v>138</v>
      </c>
      <c r="E9" s="276"/>
      <c r="F9" s="276"/>
      <c r="G9" s="276"/>
      <c r="H9" s="276"/>
      <c r="J9" s="52"/>
    </row>
    <row r="10" spans="2:12" s="56" customFormat="1" ht="25.65" customHeight="1" x14ac:dyDescent="0.25">
      <c r="B10" s="55">
        <v>1</v>
      </c>
      <c r="C10" s="272" t="s">
        <v>64</v>
      </c>
      <c r="D10" s="272"/>
      <c r="E10" s="272"/>
      <c r="F10" s="272"/>
      <c r="G10" s="272"/>
      <c r="H10" s="272"/>
      <c r="J10" s="57"/>
    </row>
    <row r="11" spans="2:12" s="56" customFormat="1" ht="25.65" customHeight="1" x14ac:dyDescent="0.25">
      <c r="B11" s="55">
        <v>2</v>
      </c>
      <c r="C11" s="272" t="s">
        <v>44</v>
      </c>
      <c r="D11" s="272"/>
      <c r="E11" s="272"/>
      <c r="F11" s="272"/>
      <c r="G11" s="272"/>
      <c r="H11" s="272"/>
      <c r="J11" s="57"/>
    </row>
    <row r="12" spans="2:12" s="56" customFormat="1" ht="25.65" customHeight="1" x14ac:dyDescent="0.25">
      <c r="B12" s="55">
        <v>3</v>
      </c>
      <c r="C12" s="274" t="s">
        <v>43</v>
      </c>
      <c r="D12" s="274"/>
      <c r="E12" s="274"/>
      <c r="F12" s="274"/>
      <c r="G12" s="274"/>
      <c r="H12" s="274"/>
      <c r="J12" s="57"/>
    </row>
    <row r="13" spans="2:12" s="56" customFormat="1" ht="25.65" customHeight="1" x14ac:dyDescent="0.25">
      <c r="B13" s="55">
        <v>4</v>
      </c>
      <c r="C13" s="272" t="s">
        <v>45</v>
      </c>
      <c r="D13" s="272"/>
      <c r="E13" s="272"/>
      <c r="F13" s="272"/>
      <c r="G13" s="272"/>
      <c r="H13" s="272"/>
      <c r="J13" s="57"/>
    </row>
    <row r="14" spans="2:12" s="56" customFormat="1" ht="25.65" customHeight="1" x14ac:dyDescent="0.25">
      <c r="B14" s="55">
        <v>5</v>
      </c>
      <c r="C14" s="272" t="s">
        <v>46</v>
      </c>
      <c r="D14" s="272"/>
      <c r="E14" s="272"/>
      <c r="F14" s="272"/>
      <c r="G14" s="272"/>
      <c r="H14" s="272"/>
      <c r="J14" s="57"/>
    </row>
    <row r="15" spans="2:12" s="56" customFormat="1" ht="25.65" customHeight="1" x14ac:dyDescent="0.25">
      <c r="B15" s="55">
        <v>6</v>
      </c>
      <c r="C15" s="273" t="s">
        <v>148</v>
      </c>
      <c r="D15" s="273"/>
      <c r="E15" s="273"/>
      <c r="F15" s="273"/>
      <c r="G15" s="273"/>
      <c r="H15" s="273"/>
      <c r="J15" s="57"/>
    </row>
    <row r="16" spans="2:12" s="56" customFormat="1" ht="25.65" customHeight="1" x14ac:dyDescent="0.25">
      <c r="B16" s="55">
        <v>7</v>
      </c>
      <c r="C16" s="272" t="s">
        <v>48</v>
      </c>
      <c r="D16" s="272"/>
      <c r="E16" s="272"/>
      <c r="F16" s="272"/>
      <c r="G16" s="272"/>
      <c r="H16" s="272"/>
      <c r="J16" s="57"/>
    </row>
    <row r="17" spans="2:10" s="56" customFormat="1" ht="25.65" customHeight="1" x14ac:dyDescent="0.25">
      <c r="B17" s="55">
        <v>8</v>
      </c>
      <c r="C17" s="274" t="s">
        <v>54</v>
      </c>
      <c r="D17" s="274"/>
      <c r="E17" s="274"/>
      <c r="F17" s="274"/>
      <c r="G17" s="274"/>
      <c r="H17" s="274"/>
      <c r="J17" s="57"/>
    </row>
    <row r="18" spans="2:10" ht="9" customHeight="1" x14ac:dyDescent="0.35">
      <c r="C18" s="50"/>
      <c r="D18" s="50"/>
      <c r="E18" s="50"/>
      <c r="F18" s="50"/>
      <c r="G18" s="50"/>
      <c r="H18" s="50"/>
    </row>
    <row r="19" spans="2:10" ht="9" customHeight="1" thickBot="1" x14ac:dyDescent="0.4">
      <c r="C19" s="50"/>
      <c r="D19" s="50"/>
      <c r="E19" s="50"/>
      <c r="F19" s="50"/>
      <c r="G19" s="50"/>
      <c r="H19" s="50"/>
    </row>
    <row r="20" spans="2:10" ht="55.65" customHeight="1" thickBot="1" x14ac:dyDescent="0.4">
      <c r="C20" s="84" t="s">
        <v>26</v>
      </c>
      <c r="D20" s="85" t="s">
        <v>0</v>
      </c>
      <c r="E20" s="230" t="s">
        <v>14</v>
      </c>
      <c r="F20" s="84" t="s">
        <v>58</v>
      </c>
      <c r="G20" s="84" t="s">
        <v>142</v>
      </c>
      <c r="H20" s="84" t="s">
        <v>61</v>
      </c>
      <c r="I20" s="84" t="s">
        <v>143</v>
      </c>
      <c r="J20" s="231" t="s">
        <v>31</v>
      </c>
    </row>
    <row r="21" spans="2:10" ht="26.4" customHeight="1" x14ac:dyDescent="0.35">
      <c r="C21" s="277" t="s">
        <v>128</v>
      </c>
      <c r="D21" s="182" t="s">
        <v>1</v>
      </c>
      <c r="E21" s="155">
        <v>1</v>
      </c>
      <c r="F21" s="1"/>
      <c r="G21" s="208">
        <f>E21*F21*6</f>
        <v>0</v>
      </c>
      <c r="H21" s="1"/>
      <c r="I21" s="208">
        <f>E21*H21*6</f>
        <v>0</v>
      </c>
      <c r="J21" s="141">
        <f>G21+I21</f>
        <v>0</v>
      </c>
    </row>
    <row r="22" spans="2:10" ht="26.4" customHeight="1" x14ac:dyDescent="0.35">
      <c r="C22" s="278"/>
      <c r="D22" s="233" t="s">
        <v>20</v>
      </c>
      <c r="E22" s="162">
        <v>8</v>
      </c>
      <c r="F22" s="2"/>
      <c r="G22" s="234">
        <f>E22*F22*6</f>
        <v>0</v>
      </c>
      <c r="H22" s="2"/>
      <c r="I22" s="234">
        <f>E22*H22*6</f>
        <v>0</v>
      </c>
      <c r="J22" s="69">
        <f t="shared" ref="J22:J35" si="0">G22+I22</f>
        <v>0</v>
      </c>
    </row>
    <row r="23" spans="2:10" ht="26.4" customHeight="1" x14ac:dyDescent="0.35">
      <c r="C23" s="278"/>
      <c r="D23" s="233" t="s">
        <v>19</v>
      </c>
      <c r="E23" s="162">
        <v>6</v>
      </c>
      <c r="F23" s="2"/>
      <c r="G23" s="234">
        <f t="shared" ref="G23:G35" si="1">E23*F23*6</f>
        <v>0</v>
      </c>
      <c r="H23" s="2"/>
      <c r="I23" s="234">
        <f t="shared" ref="I23:I35" si="2">E23*H23*6</f>
        <v>0</v>
      </c>
      <c r="J23" s="69">
        <f t="shared" si="0"/>
        <v>0</v>
      </c>
    </row>
    <row r="24" spans="2:10" ht="26.4" customHeight="1" x14ac:dyDescent="0.35">
      <c r="C24" s="278"/>
      <c r="D24" s="233" t="s">
        <v>18</v>
      </c>
      <c r="E24" s="162">
        <v>164</v>
      </c>
      <c r="F24" s="2"/>
      <c r="G24" s="234">
        <f>E24*F24*6</f>
        <v>0</v>
      </c>
      <c r="H24" s="2"/>
      <c r="I24" s="234">
        <f t="shared" si="2"/>
        <v>0</v>
      </c>
      <c r="J24" s="69">
        <f t="shared" si="0"/>
        <v>0</v>
      </c>
    </row>
    <row r="25" spans="2:10" ht="26.4" customHeight="1" x14ac:dyDescent="0.35">
      <c r="C25" s="278"/>
      <c r="D25" s="233" t="s">
        <v>17</v>
      </c>
      <c r="E25" s="162">
        <v>104</v>
      </c>
      <c r="F25" s="2"/>
      <c r="G25" s="234">
        <f t="shared" si="1"/>
        <v>0</v>
      </c>
      <c r="H25" s="2"/>
      <c r="I25" s="234">
        <f t="shared" si="2"/>
        <v>0</v>
      </c>
      <c r="J25" s="69">
        <f t="shared" si="0"/>
        <v>0</v>
      </c>
    </row>
    <row r="26" spans="2:10" ht="26.4" customHeight="1" x14ac:dyDescent="0.35">
      <c r="C26" s="278"/>
      <c r="D26" s="233" t="s">
        <v>141</v>
      </c>
      <c r="E26" s="162">
        <v>7</v>
      </c>
      <c r="F26" s="2"/>
      <c r="G26" s="234">
        <f>E26*F26*6</f>
        <v>0</v>
      </c>
      <c r="H26" s="2"/>
      <c r="I26" s="234">
        <f t="shared" si="2"/>
        <v>0</v>
      </c>
      <c r="J26" s="69">
        <f t="shared" si="0"/>
        <v>0</v>
      </c>
    </row>
    <row r="27" spans="2:10" ht="26.4" customHeight="1" x14ac:dyDescent="0.35">
      <c r="C27" s="278"/>
      <c r="D27" s="233" t="s">
        <v>16</v>
      </c>
      <c r="E27" s="162">
        <v>7</v>
      </c>
      <c r="F27" s="2"/>
      <c r="G27" s="234">
        <f t="shared" si="1"/>
        <v>0</v>
      </c>
      <c r="H27" s="2"/>
      <c r="I27" s="234">
        <f t="shared" si="2"/>
        <v>0</v>
      </c>
      <c r="J27" s="69">
        <f t="shared" si="0"/>
        <v>0</v>
      </c>
    </row>
    <row r="28" spans="2:10" ht="26.4" customHeight="1" x14ac:dyDescent="0.35">
      <c r="C28" s="278"/>
      <c r="D28" s="233" t="s">
        <v>21</v>
      </c>
      <c r="E28" s="162">
        <v>1</v>
      </c>
      <c r="F28" s="2"/>
      <c r="G28" s="234">
        <f>E28*F28*6</f>
        <v>0</v>
      </c>
      <c r="H28" s="2"/>
      <c r="I28" s="234">
        <f t="shared" si="2"/>
        <v>0</v>
      </c>
      <c r="J28" s="69">
        <f t="shared" si="0"/>
        <v>0</v>
      </c>
    </row>
    <row r="29" spans="2:10" ht="26.4" customHeight="1" x14ac:dyDescent="0.35">
      <c r="C29" s="278"/>
      <c r="D29" s="233" t="s">
        <v>22</v>
      </c>
      <c r="E29" s="162">
        <v>1</v>
      </c>
      <c r="F29" s="2"/>
      <c r="G29" s="234">
        <f t="shared" si="1"/>
        <v>0</v>
      </c>
      <c r="H29" s="2"/>
      <c r="I29" s="234">
        <f t="shared" si="2"/>
        <v>0</v>
      </c>
      <c r="J29" s="69">
        <f t="shared" si="0"/>
        <v>0</v>
      </c>
    </row>
    <row r="30" spans="2:10" ht="26.4" customHeight="1" x14ac:dyDescent="0.35">
      <c r="C30" s="278"/>
      <c r="D30" s="233" t="s">
        <v>23</v>
      </c>
      <c r="E30" s="162">
        <v>12</v>
      </c>
      <c r="F30" s="2"/>
      <c r="G30" s="234">
        <f>E30*F30*6</f>
        <v>0</v>
      </c>
      <c r="H30" s="2"/>
      <c r="I30" s="234">
        <f t="shared" si="2"/>
        <v>0</v>
      </c>
      <c r="J30" s="69">
        <f t="shared" si="0"/>
        <v>0</v>
      </c>
    </row>
    <row r="31" spans="2:10" ht="26.4" customHeight="1" thickBot="1" x14ac:dyDescent="0.4">
      <c r="C31" s="278"/>
      <c r="D31" s="235" t="s">
        <v>24</v>
      </c>
      <c r="E31" s="165">
        <v>12</v>
      </c>
      <c r="F31" s="7"/>
      <c r="G31" s="236">
        <f t="shared" si="1"/>
        <v>0</v>
      </c>
      <c r="H31" s="7"/>
      <c r="I31" s="236">
        <f t="shared" si="2"/>
        <v>0</v>
      </c>
      <c r="J31" s="237">
        <f t="shared" si="0"/>
        <v>0</v>
      </c>
    </row>
    <row r="32" spans="2:10" ht="26.4" customHeight="1" x14ac:dyDescent="0.35">
      <c r="C32" s="277" t="s">
        <v>129</v>
      </c>
      <c r="D32" s="182" t="s">
        <v>18</v>
      </c>
      <c r="E32" s="155">
        <v>25</v>
      </c>
      <c r="F32" s="1"/>
      <c r="G32" s="195">
        <f t="shared" si="1"/>
        <v>0</v>
      </c>
      <c r="H32" s="1"/>
      <c r="I32" s="195">
        <f t="shared" si="2"/>
        <v>0</v>
      </c>
      <c r="J32" s="65">
        <f t="shared" si="0"/>
        <v>0</v>
      </c>
    </row>
    <row r="33" spans="3:10" ht="26.4" customHeight="1" x14ac:dyDescent="0.35">
      <c r="C33" s="278"/>
      <c r="D33" s="233" t="s">
        <v>17</v>
      </c>
      <c r="E33" s="162">
        <v>27</v>
      </c>
      <c r="F33" s="2"/>
      <c r="G33" s="234">
        <f>E33*F33*6</f>
        <v>0</v>
      </c>
      <c r="H33" s="2"/>
      <c r="I33" s="234">
        <f t="shared" si="2"/>
        <v>0</v>
      </c>
      <c r="J33" s="69">
        <f t="shared" si="0"/>
        <v>0</v>
      </c>
    </row>
    <row r="34" spans="3:10" ht="26.4" customHeight="1" x14ac:dyDescent="0.35">
      <c r="C34" s="278"/>
      <c r="D34" s="233" t="s">
        <v>21</v>
      </c>
      <c r="E34" s="162">
        <v>1</v>
      </c>
      <c r="F34" s="2"/>
      <c r="G34" s="234">
        <f t="shared" si="1"/>
        <v>0</v>
      </c>
      <c r="H34" s="2"/>
      <c r="I34" s="234">
        <f t="shared" si="2"/>
        <v>0</v>
      </c>
      <c r="J34" s="69">
        <f t="shared" si="0"/>
        <v>0</v>
      </c>
    </row>
    <row r="35" spans="3:10" ht="26.4" customHeight="1" thickBot="1" x14ac:dyDescent="0.4">
      <c r="C35" s="279"/>
      <c r="D35" s="238" t="s">
        <v>22</v>
      </c>
      <c r="E35" s="158">
        <v>1</v>
      </c>
      <c r="F35" s="3"/>
      <c r="G35" s="239">
        <f t="shared" si="1"/>
        <v>0</v>
      </c>
      <c r="H35" s="3"/>
      <c r="I35" s="239">
        <f t="shared" si="2"/>
        <v>0</v>
      </c>
      <c r="J35" s="73">
        <f t="shared" si="0"/>
        <v>0</v>
      </c>
    </row>
    <row r="36" spans="3:10" ht="9" customHeight="1" thickBot="1" x14ac:dyDescent="0.4">
      <c r="C36" s="79"/>
      <c r="D36" s="189"/>
      <c r="E36" s="190"/>
      <c r="F36" s="191"/>
      <c r="G36" s="191"/>
      <c r="H36" s="191"/>
      <c r="I36" s="191"/>
      <c r="J36" s="192"/>
    </row>
    <row r="37" spans="3:10" ht="43.65" customHeight="1" thickBot="1" x14ac:dyDescent="0.4">
      <c r="C37" s="84" t="s">
        <v>49</v>
      </c>
      <c r="D37" s="85" t="s">
        <v>0</v>
      </c>
      <c r="E37" s="86" t="s">
        <v>14</v>
      </c>
      <c r="F37" s="84" t="s">
        <v>146</v>
      </c>
      <c r="G37" s="84" t="s">
        <v>147</v>
      </c>
      <c r="H37" s="92"/>
      <c r="I37" s="93"/>
      <c r="J37" s="86" t="s">
        <v>31</v>
      </c>
    </row>
    <row r="38" spans="3:10" ht="26.4" customHeight="1" x14ac:dyDescent="0.35">
      <c r="C38" s="269" t="s">
        <v>47</v>
      </c>
      <c r="D38" s="89" t="s">
        <v>2</v>
      </c>
      <c r="E38" s="90">
        <v>70</v>
      </c>
      <c r="F38" s="1"/>
      <c r="G38" s="234">
        <f>E38*F38*12</f>
        <v>0</v>
      </c>
      <c r="H38" s="92"/>
      <c r="I38" s="93"/>
      <c r="J38" s="65">
        <f>G38</f>
        <v>0</v>
      </c>
    </row>
    <row r="39" spans="3:10" ht="26.4" customHeight="1" x14ac:dyDescent="0.35">
      <c r="C39" s="269"/>
      <c r="D39" s="161" t="s">
        <v>3</v>
      </c>
      <c r="E39" s="162">
        <v>2</v>
      </c>
      <c r="F39" s="2"/>
      <c r="G39" s="234">
        <f>E39*F39*12</f>
        <v>0</v>
      </c>
      <c r="H39" s="163"/>
      <c r="I39" s="95"/>
      <c r="J39" s="69">
        <f>G39</f>
        <v>0</v>
      </c>
    </row>
    <row r="40" spans="3:10" ht="26.4" customHeight="1" x14ac:dyDescent="0.35">
      <c r="C40" s="269"/>
      <c r="D40" s="161" t="s">
        <v>4</v>
      </c>
      <c r="E40" s="162">
        <v>81</v>
      </c>
      <c r="F40" s="2"/>
      <c r="G40" s="234">
        <f>E40*F40*12</f>
        <v>0</v>
      </c>
      <c r="H40" s="163"/>
      <c r="I40" s="95"/>
      <c r="J40" s="69">
        <f t="shared" ref="J40:J45" si="3">G40</f>
        <v>0</v>
      </c>
    </row>
    <row r="41" spans="3:10" ht="26.4" customHeight="1" x14ac:dyDescent="0.35">
      <c r="C41" s="269"/>
      <c r="D41" s="161" t="s">
        <v>5</v>
      </c>
      <c r="E41" s="162">
        <v>2</v>
      </c>
      <c r="F41" s="2"/>
      <c r="G41" s="234">
        <f t="shared" ref="G41:G45" si="4">E41*F41*12</f>
        <v>0</v>
      </c>
      <c r="H41" s="163"/>
      <c r="I41" s="95"/>
      <c r="J41" s="69">
        <f t="shared" si="3"/>
        <v>0</v>
      </c>
    </row>
    <row r="42" spans="3:10" ht="26.4" customHeight="1" x14ac:dyDescent="0.35">
      <c r="C42" s="269"/>
      <c r="D42" s="161" t="s">
        <v>6</v>
      </c>
      <c r="E42" s="162">
        <v>4</v>
      </c>
      <c r="F42" s="2"/>
      <c r="G42" s="234">
        <f t="shared" si="4"/>
        <v>0</v>
      </c>
      <c r="H42" s="163"/>
      <c r="I42" s="95"/>
      <c r="J42" s="69">
        <f t="shared" si="3"/>
        <v>0</v>
      </c>
    </row>
    <row r="43" spans="3:10" ht="26.4" customHeight="1" x14ac:dyDescent="0.35">
      <c r="C43" s="269"/>
      <c r="D43" s="161" t="s">
        <v>7</v>
      </c>
      <c r="E43" s="162">
        <v>230</v>
      </c>
      <c r="F43" s="2"/>
      <c r="G43" s="234">
        <f t="shared" si="4"/>
        <v>0</v>
      </c>
      <c r="H43" s="163"/>
      <c r="I43" s="95"/>
      <c r="J43" s="69">
        <f t="shared" si="3"/>
        <v>0</v>
      </c>
    </row>
    <row r="44" spans="3:10" ht="26.4" customHeight="1" x14ac:dyDescent="0.35">
      <c r="C44" s="269"/>
      <c r="D44" s="161" t="s">
        <v>8</v>
      </c>
      <c r="E44" s="162">
        <v>290</v>
      </c>
      <c r="F44" s="2"/>
      <c r="G44" s="234">
        <f t="shared" si="4"/>
        <v>0</v>
      </c>
      <c r="H44" s="163"/>
      <c r="I44" s="95"/>
      <c r="J44" s="69">
        <f t="shared" si="3"/>
        <v>0</v>
      </c>
    </row>
    <row r="45" spans="3:10" ht="26.4" customHeight="1" thickBot="1" x14ac:dyDescent="0.4">
      <c r="C45" s="269"/>
      <c r="D45" s="235" t="s">
        <v>9</v>
      </c>
      <c r="E45" s="165">
        <v>290</v>
      </c>
      <c r="F45" s="7"/>
      <c r="G45" s="234">
        <f t="shared" si="4"/>
        <v>0</v>
      </c>
      <c r="H45" s="166"/>
      <c r="I45" s="240"/>
      <c r="J45" s="69">
        <f t="shared" si="3"/>
        <v>0</v>
      </c>
    </row>
    <row r="46" spans="3:10" ht="47.4" customHeight="1" thickBot="1" x14ac:dyDescent="0.4">
      <c r="C46" s="167" t="s">
        <v>10</v>
      </c>
      <c r="D46" s="168" t="s">
        <v>11</v>
      </c>
      <c r="E46" s="169">
        <v>8</v>
      </c>
      <c r="F46" s="8"/>
      <c r="G46" s="241">
        <f>E46*F46*12</f>
        <v>0</v>
      </c>
      <c r="H46" s="171"/>
      <c r="I46" s="242"/>
      <c r="J46" s="170">
        <f>G46</f>
        <v>0</v>
      </c>
    </row>
    <row r="47" spans="3:10" ht="7.65" customHeight="1" thickBot="1" x14ac:dyDescent="0.4">
      <c r="C47" s="172"/>
      <c r="D47" s="173"/>
      <c r="E47" s="173"/>
      <c r="F47" s="173"/>
      <c r="G47" s="173"/>
      <c r="H47" s="173"/>
      <c r="I47" s="173"/>
      <c r="J47" s="174"/>
    </row>
    <row r="48" spans="3:10" s="116" customFormat="1" ht="49.4" customHeight="1" thickBot="1" x14ac:dyDescent="0.4">
      <c r="C48" s="84" t="s">
        <v>50</v>
      </c>
      <c r="D48" s="85" t="s">
        <v>0</v>
      </c>
      <c r="E48" s="86" t="s">
        <v>14</v>
      </c>
      <c r="F48" s="84" t="s">
        <v>52</v>
      </c>
      <c r="G48" s="84" t="s">
        <v>32</v>
      </c>
      <c r="H48" s="243"/>
      <c r="I48" s="244"/>
      <c r="J48" s="84" t="s">
        <v>31</v>
      </c>
    </row>
    <row r="49" spans="3:10" ht="49.4" customHeight="1" thickBot="1" x14ac:dyDescent="0.4">
      <c r="C49" s="103" t="s">
        <v>27</v>
      </c>
      <c r="D49" s="238" t="s">
        <v>28</v>
      </c>
      <c r="E49" s="245">
        <v>13</v>
      </c>
      <c r="F49" s="8"/>
      <c r="G49" s="239">
        <f>E49*F49*31</f>
        <v>0</v>
      </c>
      <c r="H49" s="243"/>
      <c r="I49" s="244"/>
      <c r="J49" s="170">
        <f>G49</f>
        <v>0</v>
      </c>
    </row>
    <row r="50" spans="3:10" ht="6" customHeight="1" thickBot="1" x14ac:dyDescent="0.4">
      <c r="C50" s="246"/>
      <c r="D50" s="247"/>
      <c r="E50" s="247"/>
      <c r="F50" s="247"/>
      <c r="G50" s="247"/>
      <c r="H50" s="247"/>
      <c r="I50" s="247"/>
      <c r="J50" s="248"/>
    </row>
    <row r="51" spans="3:10" ht="49.4" customHeight="1" thickBot="1" x14ac:dyDescent="0.4">
      <c r="C51" s="84" t="s">
        <v>50</v>
      </c>
      <c r="D51" s="60" t="s">
        <v>0</v>
      </c>
      <c r="E51" s="86" t="s">
        <v>14</v>
      </c>
      <c r="F51" s="84" t="s">
        <v>59</v>
      </c>
      <c r="G51" s="84" t="s">
        <v>144</v>
      </c>
      <c r="H51" s="84" t="s">
        <v>60</v>
      </c>
      <c r="I51" s="84" t="s">
        <v>145</v>
      </c>
      <c r="J51" s="84" t="s">
        <v>31</v>
      </c>
    </row>
    <row r="52" spans="3:10" ht="58.65" customHeight="1" x14ac:dyDescent="0.35">
      <c r="C52" s="270" t="s">
        <v>29</v>
      </c>
      <c r="D52" s="249" t="s">
        <v>65</v>
      </c>
      <c r="E52" s="250">
        <v>10</v>
      </c>
      <c r="F52" s="1"/>
      <c r="G52" s="251">
        <f>E52*F52*15</f>
        <v>0</v>
      </c>
      <c r="H52" s="1"/>
      <c r="I52" s="195">
        <f>E52*H52*15</f>
        <v>0</v>
      </c>
      <c r="J52" s="65">
        <f>G52+I52</f>
        <v>0</v>
      </c>
    </row>
    <row r="53" spans="3:10" s="116" customFormat="1" ht="59.4" customHeight="1" thickBot="1" x14ac:dyDescent="0.4">
      <c r="C53" s="271"/>
      <c r="D53" s="197" t="s">
        <v>66</v>
      </c>
      <c r="E53" s="245">
        <v>10</v>
      </c>
      <c r="F53" s="3"/>
      <c r="G53" s="252">
        <f>E53*F53*15</f>
        <v>0</v>
      </c>
      <c r="H53" s="3"/>
      <c r="I53" s="239">
        <f>E53*H53*15</f>
        <v>0</v>
      </c>
      <c r="J53" s="73">
        <f>G53+I53</f>
        <v>0</v>
      </c>
    </row>
    <row r="54" spans="3:10" ht="6.65" customHeight="1" thickBot="1" x14ac:dyDescent="0.4">
      <c r="C54" s="172"/>
      <c r="D54" s="173"/>
      <c r="E54" s="173"/>
      <c r="F54" s="173"/>
      <c r="G54" s="173"/>
      <c r="H54" s="173"/>
      <c r="I54" s="173"/>
      <c r="J54" s="174"/>
    </row>
    <row r="55" spans="3:10" ht="32.4" customHeight="1" thickBot="1" x14ac:dyDescent="0.4">
      <c r="C55" s="84" t="s">
        <v>51</v>
      </c>
      <c r="D55" s="85" t="s">
        <v>0</v>
      </c>
      <c r="E55" s="61" t="s">
        <v>14</v>
      </c>
      <c r="F55" s="59" t="s">
        <v>39</v>
      </c>
      <c r="G55" s="99"/>
      <c r="H55" s="99"/>
      <c r="I55" s="99"/>
      <c r="J55" s="100" t="s">
        <v>15</v>
      </c>
    </row>
    <row r="56" spans="3:10" ht="34.4" customHeight="1" thickBot="1" x14ac:dyDescent="0.4">
      <c r="C56" s="282" t="s">
        <v>12</v>
      </c>
      <c r="D56" s="253" t="s">
        <v>13</v>
      </c>
      <c r="E56" s="232">
        <v>1</v>
      </c>
      <c r="F56" s="1"/>
      <c r="G56" s="104"/>
      <c r="H56" s="104"/>
      <c r="I56" s="104"/>
      <c r="J56" s="105">
        <f>F56</f>
        <v>0</v>
      </c>
    </row>
    <row r="57" spans="3:10" ht="34.4" customHeight="1" thickBot="1" x14ac:dyDescent="0.4">
      <c r="C57" s="283"/>
      <c r="D57" s="197" t="s">
        <v>25</v>
      </c>
      <c r="E57" s="254">
        <v>1</v>
      </c>
      <c r="F57" s="9"/>
      <c r="G57" s="255"/>
      <c r="H57" s="255"/>
      <c r="I57" s="255"/>
      <c r="J57" s="159">
        <f>F57</f>
        <v>0</v>
      </c>
    </row>
    <row r="59" spans="3:10" ht="27" customHeight="1" thickBot="1" x14ac:dyDescent="0.4">
      <c r="D59" s="106"/>
      <c r="E59" s="106"/>
      <c r="F59" s="106"/>
      <c r="G59" s="106"/>
      <c r="H59" s="259" t="s">
        <v>34</v>
      </c>
      <c r="I59" s="259"/>
      <c r="J59" s="108">
        <f>SUM(J21:J31,J32:J35,J38:J45,J46,J49,J52:J53,J56:J57)</f>
        <v>0</v>
      </c>
    </row>
    <row r="60" spans="3:10" ht="27" customHeight="1" thickTop="1" thickBot="1" x14ac:dyDescent="0.4">
      <c r="C60" s="50"/>
      <c r="D60" s="50"/>
      <c r="E60" s="50"/>
      <c r="F60" s="50"/>
      <c r="H60" s="259" t="s">
        <v>33</v>
      </c>
      <c r="I60" s="259"/>
      <c r="J60" s="110">
        <f>IF(G7="YES",J59*15%," ")</f>
        <v>0</v>
      </c>
    </row>
    <row r="61" spans="3:10" ht="27" customHeight="1" thickTop="1" thickBot="1" x14ac:dyDescent="0.4">
      <c r="C61" s="50"/>
      <c r="D61" s="50"/>
      <c r="E61" s="50"/>
      <c r="F61" s="50"/>
      <c r="H61" s="259" t="s">
        <v>35</v>
      </c>
      <c r="I61" s="259"/>
      <c r="J61" s="110">
        <f>SUM(J59:J60)</f>
        <v>0</v>
      </c>
    </row>
    <row r="62" spans="3:10" ht="27" customHeight="1" thickTop="1" x14ac:dyDescent="0.35">
      <c r="C62" s="50"/>
      <c r="D62" s="50"/>
      <c r="E62" s="50"/>
      <c r="F62" s="50"/>
      <c r="H62" s="107"/>
      <c r="I62" s="107"/>
      <c r="J62" s="111"/>
    </row>
    <row r="63" spans="3:10" ht="22.65" customHeight="1" x14ac:dyDescent="0.35">
      <c r="D63" s="112" t="s">
        <v>79</v>
      </c>
      <c r="E63" s="260"/>
      <c r="F63" s="261"/>
      <c r="G63" s="261"/>
      <c r="H63" s="261"/>
      <c r="I63" s="261"/>
      <c r="J63" s="262"/>
    </row>
    <row r="64" spans="3:10" x14ac:dyDescent="0.35">
      <c r="C64" s="113"/>
      <c r="D64" s="113"/>
      <c r="E64" s="113"/>
      <c r="F64" s="113"/>
      <c r="G64" s="113"/>
      <c r="H64" s="113"/>
      <c r="I64" s="113"/>
      <c r="J64" s="114"/>
    </row>
    <row r="65" spans="3:11" s="116" customFormat="1" ht="19.649999999999999" customHeight="1" x14ac:dyDescent="0.35">
      <c r="C65" s="115" t="s">
        <v>30</v>
      </c>
      <c r="J65" s="117"/>
    </row>
    <row r="66" spans="3:11" ht="8.4" customHeight="1" thickBot="1" x14ac:dyDescent="0.4"/>
    <row r="67" spans="3:11" ht="36.65" customHeight="1" thickBot="1" x14ac:dyDescent="0.4">
      <c r="C67" s="263" t="s">
        <v>37</v>
      </c>
      <c r="D67" s="60" t="s">
        <v>0</v>
      </c>
      <c r="E67" s="59" t="s">
        <v>14</v>
      </c>
      <c r="F67" s="59" t="s">
        <v>56</v>
      </c>
      <c r="G67" s="84" t="s">
        <v>57</v>
      </c>
    </row>
    <row r="68" spans="3:11" ht="24" customHeight="1" x14ac:dyDescent="0.35">
      <c r="C68" s="280"/>
      <c r="D68" s="256" t="s">
        <v>1</v>
      </c>
      <c r="E68" s="176">
        <v>1</v>
      </c>
      <c r="F68" s="4"/>
      <c r="G68" s="177">
        <f>(F68*1.15)*E68</f>
        <v>0</v>
      </c>
      <c r="I68" s="122" t="s">
        <v>40</v>
      </c>
    </row>
    <row r="69" spans="3:11" ht="24" customHeight="1" x14ac:dyDescent="0.35">
      <c r="C69" s="280"/>
      <c r="D69" s="257" t="s">
        <v>20</v>
      </c>
      <c r="E69" s="124">
        <v>1</v>
      </c>
      <c r="F69" s="5"/>
      <c r="G69" s="177">
        <f t="shared" ref="G69:G77" si="5">(F69*1.15)*E69</f>
        <v>0</v>
      </c>
      <c r="I69" s="50"/>
    </row>
    <row r="70" spans="3:11" ht="24" customHeight="1" x14ac:dyDescent="0.35">
      <c r="C70" s="280"/>
      <c r="D70" s="257" t="s">
        <v>19</v>
      </c>
      <c r="E70" s="124">
        <v>1</v>
      </c>
      <c r="F70" s="5"/>
      <c r="G70" s="177">
        <f t="shared" si="5"/>
        <v>0</v>
      </c>
      <c r="I70" s="50"/>
    </row>
    <row r="71" spans="3:11" ht="24" customHeight="1" thickBot="1" x14ac:dyDescent="0.4">
      <c r="C71" s="280"/>
      <c r="D71" s="257" t="s">
        <v>18</v>
      </c>
      <c r="E71" s="124">
        <v>1</v>
      </c>
      <c r="F71" s="5"/>
      <c r="G71" s="177">
        <f t="shared" si="5"/>
        <v>0</v>
      </c>
      <c r="I71" s="129"/>
      <c r="J71" s="129"/>
    </row>
    <row r="72" spans="3:11" ht="24" customHeight="1" x14ac:dyDescent="0.35">
      <c r="C72" s="280"/>
      <c r="D72" s="257" t="s">
        <v>17</v>
      </c>
      <c r="E72" s="124">
        <v>1</v>
      </c>
      <c r="F72" s="5"/>
      <c r="G72" s="177">
        <f t="shared" si="5"/>
        <v>0</v>
      </c>
      <c r="H72" s="50"/>
      <c r="I72" s="266" t="s">
        <v>41</v>
      </c>
      <c r="J72" s="266"/>
    </row>
    <row r="73" spans="3:11" ht="24" customHeight="1" x14ac:dyDescent="0.35">
      <c r="C73" s="280"/>
      <c r="D73" s="257" t="s">
        <v>16</v>
      </c>
      <c r="E73" s="124">
        <v>1</v>
      </c>
      <c r="F73" s="5"/>
      <c r="G73" s="177">
        <f t="shared" si="5"/>
        <v>0</v>
      </c>
    </row>
    <row r="74" spans="3:11" ht="24" customHeight="1" x14ac:dyDescent="0.35">
      <c r="C74" s="280"/>
      <c r="D74" s="257" t="s">
        <v>21</v>
      </c>
      <c r="E74" s="124">
        <v>1</v>
      </c>
      <c r="F74" s="5"/>
      <c r="G74" s="177">
        <f t="shared" si="5"/>
        <v>0</v>
      </c>
    </row>
    <row r="75" spans="3:11" ht="24" customHeight="1" thickBot="1" x14ac:dyDescent="0.4">
      <c r="C75" s="280"/>
      <c r="D75" s="257" t="s">
        <v>22</v>
      </c>
      <c r="E75" s="124">
        <v>1</v>
      </c>
      <c r="F75" s="5"/>
      <c r="G75" s="177">
        <f t="shared" si="5"/>
        <v>0</v>
      </c>
    </row>
    <row r="76" spans="3:11" ht="24" customHeight="1" x14ac:dyDescent="0.35">
      <c r="C76" s="280"/>
      <c r="D76" s="257" t="s">
        <v>23</v>
      </c>
      <c r="E76" s="124">
        <v>1</v>
      </c>
      <c r="F76" s="5"/>
      <c r="G76" s="177">
        <f t="shared" si="5"/>
        <v>0</v>
      </c>
      <c r="I76" s="133" t="s">
        <v>42</v>
      </c>
      <c r="J76" s="133"/>
      <c r="K76" s="52"/>
    </row>
    <row r="77" spans="3:11" ht="24" customHeight="1" thickBot="1" x14ac:dyDescent="0.4">
      <c r="C77" s="281"/>
      <c r="D77" s="258" t="s">
        <v>24</v>
      </c>
      <c r="E77" s="180">
        <v>1</v>
      </c>
      <c r="F77" s="6"/>
      <c r="G77" s="181">
        <f t="shared" si="5"/>
        <v>0</v>
      </c>
      <c r="I77" s="50"/>
      <c r="J77" s="50"/>
      <c r="K77" s="52"/>
    </row>
    <row r="78" spans="3:11" x14ac:dyDescent="0.35">
      <c r="D78" s="134"/>
      <c r="I78" s="135"/>
      <c r="J78" s="135"/>
      <c r="K78" s="136"/>
    </row>
    <row r="79" spans="3:11" x14ac:dyDescent="0.35">
      <c r="I79" s="135"/>
      <c r="J79" s="135"/>
      <c r="K79" s="137"/>
    </row>
    <row r="80" spans="3:11" ht="15.5" x14ac:dyDescent="0.35">
      <c r="I80" s="138"/>
    </row>
  </sheetData>
  <sheetProtection algorithmName="SHA-512" hashValue="NFcYRB+KnfYqeFjCO693xVTGhLJvJDa6z7XkCN8mka8iWZWajHEKVFabdiCh64k+zMzj3jTqODEYssbK+Na35w==" saltValue="cJC7iNObzFaZOXy/Geb+Lg==" spinCount="100000" sheet="1" objects="1" scenarios="1"/>
  <mergeCells count="22">
    <mergeCell ref="C67:C77"/>
    <mergeCell ref="C56:C57"/>
    <mergeCell ref="I72:J72"/>
    <mergeCell ref="H59:I59"/>
    <mergeCell ref="H60:I60"/>
    <mergeCell ref="H61:I61"/>
    <mergeCell ref="E63:J63"/>
    <mergeCell ref="C4:J4"/>
    <mergeCell ref="C5:J5"/>
    <mergeCell ref="C15:H15"/>
    <mergeCell ref="C16:H16"/>
    <mergeCell ref="C52:C53"/>
    <mergeCell ref="C21:C31"/>
    <mergeCell ref="C32:C35"/>
    <mergeCell ref="C38:C45"/>
    <mergeCell ref="C17:H17"/>
    <mergeCell ref="D9:H9"/>
    <mergeCell ref="C10:H10"/>
    <mergeCell ref="C11:H11"/>
    <mergeCell ref="C12:H12"/>
    <mergeCell ref="C13:H13"/>
    <mergeCell ref="C14:H14"/>
  </mergeCells>
  <dataValidations count="1">
    <dataValidation type="list" allowBlank="1" showInputMessage="1" showErrorMessage="1" sqref="G7" xr:uid="{F451B6DF-445E-4067-93FD-4367F58C169A}">
      <formula1>"YES,NO"</formula1>
    </dataValidation>
  </dataValidations>
  <pageMargins left="0.70866141732283472" right="0.70866141732283472" top="0.74803149606299213" bottom="0.74803149606299213" header="0.31496062992125984" footer="0.31496062992125984"/>
  <pageSetup paperSize="9" scale="34" orientation="portrait" r:id="rId1"/>
  <ignoredErrors>
    <ignoredError sqref="J27:J35 J56:J57 J53 J23:J25 J26 J21 J22 J52 G21:G23 I21:I35 G49 G52:G53 I52:I53 G25 G27 G29:G35" unlocked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EDF48D-EE73-47C5-BF9D-EED436E67928}">
  <sheetPr>
    <tabColor rgb="FF92D050"/>
    <pageSetUpPr fitToPage="1"/>
  </sheetPr>
  <dimension ref="B2:L64"/>
  <sheetViews>
    <sheetView showGridLines="0" topLeftCell="C1" zoomScale="70" zoomScaleNormal="70" workbookViewId="0">
      <selection activeCell="F22" sqref="F22"/>
    </sheetView>
  </sheetViews>
  <sheetFormatPr defaultColWidth="8.90625" defaultRowHeight="14.5" x14ac:dyDescent="0.35"/>
  <cols>
    <col min="1" max="1" width="4.08984375" customWidth="1"/>
    <col min="2" max="2" width="3.54296875" customWidth="1"/>
    <col min="3" max="3" width="29.453125" customWidth="1"/>
    <col min="4" max="4" width="58.54296875" customWidth="1"/>
    <col min="5" max="5" width="21.54296875" customWidth="1"/>
    <col min="6" max="6" width="26" customWidth="1"/>
    <col min="7" max="7" width="26.08984375" customWidth="1"/>
    <col min="8" max="8" width="26.54296875" customWidth="1"/>
    <col min="9" max="9" width="28.90625" customWidth="1"/>
    <col min="10" max="10" width="27.54296875" style="58" customWidth="1"/>
    <col min="11" max="11" width="2.453125" customWidth="1"/>
  </cols>
  <sheetData>
    <row r="2" spans="2:12" ht="15" x14ac:dyDescent="0.35">
      <c r="D2" s="49"/>
      <c r="E2" s="49"/>
      <c r="F2" s="49" t="s">
        <v>55</v>
      </c>
      <c r="G2" s="49"/>
      <c r="H2" s="49"/>
      <c r="I2" s="49"/>
      <c r="J2" s="49"/>
      <c r="K2" s="49"/>
      <c r="L2" s="49"/>
    </row>
    <row r="4" spans="2:12" ht="17.399999999999999" customHeight="1" x14ac:dyDescent="0.35">
      <c r="C4" s="275" t="s">
        <v>36</v>
      </c>
      <c r="D4" s="275"/>
      <c r="E4" s="275"/>
      <c r="F4" s="275"/>
      <c r="G4" s="275"/>
      <c r="H4" s="275"/>
      <c r="I4" s="275"/>
      <c r="J4" s="275"/>
    </row>
    <row r="5" spans="2:12" ht="17.399999999999999" customHeight="1" x14ac:dyDescent="0.35">
      <c r="C5" s="275" t="s">
        <v>140</v>
      </c>
      <c r="D5" s="275"/>
      <c r="E5" s="275"/>
      <c r="F5" s="275"/>
      <c r="G5" s="275"/>
      <c r="H5" s="275"/>
      <c r="I5" s="275"/>
      <c r="J5" s="275"/>
    </row>
    <row r="7" spans="2:12" s="50" customFormat="1" ht="28.65" customHeight="1" x14ac:dyDescent="0.3">
      <c r="C7" s="51" t="s">
        <v>38</v>
      </c>
      <c r="D7" s="47" t="s">
        <v>137</v>
      </c>
      <c r="F7" s="51" t="s">
        <v>132</v>
      </c>
      <c r="G7" s="48" t="s">
        <v>62</v>
      </c>
      <c r="J7" s="52"/>
    </row>
    <row r="8" spans="2:12" s="50" customFormat="1" ht="10.65" customHeight="1" x14ac:dyDescent="0.3">
      <c r="C8" s="51"/>
      <c r="D8" s="53"/>
      <c r="J8" s="52"/>
    </row>
    <row r="9" spans="2:12" s="50" customFormat="1" ht="27" customHeight="1" x14ac:dyDescent="0.3">
      <c r="C9" s="54" t="s">
        <v>53</v>
      </c>
      <c r="D9" s="276" t="s">
        <v>138</v>
      </c>
      <c r="E9" s="276"/>
      <c r="F9" s="276"/>
      <c r="G9" s="276"/>
      <c r="H9" s="276"/>
      <c r="J9" s="52"/>
    </row>
    <row r="10" spans="2:12" s="56" customFormat="1" ht="25.65" customHeight="1" x14ac:dyDescent="0.25">
      <c r="B10" s="55">
        <v>1</v>
      </c>
      <c r="C10" s="272" t="s">
        <v>64</v>
      </c>
      <c r="D10" s="272"/>
      <c r="E10" s="272"/>
      <c r="F10" s="272"/>
      <c r="G10" s="272"/>
      <c r="H10" s="272"/>
      <c r="J10" s="57"/>
    </row>
    <row r="11" spans="2:12" s="56" customFormat="1" ht="25.65" customHeight="1" x14ac:dyDescent="0.25">
      <c r="B11" s="55">
        <v>2</v>
      </c>
      <c r="C11" s="272" t="s">
        <v>44</v>
      </c>
      <c r="D11" s="272"/>
      <c r="E11" s="272"/>
      <c r="F11" s="272"/>
      <c r="G11" s="272"/>
      <c r="H11" s="272"/>
      <c r="J11" s="57"/>
    </row>
    <row r="12" spans="2:12" s="56" customFormat="1" ht="25.65" customHeight="1" x14ac:dyDescent="0.25">
      <c r="B12" s="55">
        <v>3</v>
      </c>
      <c r="C12" s="274" t="s">
        <v>43</v>
      </c>
      <c r="D12" s="274"/>
      <c r="E12" s="274"/>
      <c r="F12" s="274"/>
      <c r="G12" s="274"/>
      <c r="H12" s="274"/>
      <c r="J12" s="57"/>
    </row>
    <row r="13" spans="2:12" s="56" customFormat="1" ht="25.65" customHeight="1" x14ac:dyDescent="0.25">
      <c r="B13" s="55">
        <v>4</v>
      </c>
      <c r="C13" s="272" t="s">
        <v>45</v>
      </c>
      <c r="D13" s="272"/>
      <c r="E13" s="272"/>
      <c r="F13" s="272"/>
      <c r="G13" s="272"/>
      <c r="H13" s="272"/>
      <c r="J13" s="57"/>
    </row>
    <row r="14" spans="2:12" s="56" customFormat="1" ht="25.65" customHeight="1" x14ac:dyDescent="0.25">
      <c r="B14" s="55">
        <v>5</v>
      </c>
      <c r="C14" s="272" t="s">
        <v>46</v>
      </c>
      <c r="D14" s="272"/>
      <c r="E14" s="272"/>
      <c r="F14" s="272"/>
      <c r="G14" s="272"/>
      <c r="H14" s="272"/>
      <c r="J14" s="57"/>
    </row>
    <row r="15" spans="2:12" s="56" customFormat="1" ht="25.65" customHeight="1" x14ac:dyDescent="0.25">
      <c r="B15" s="55">
        <v>6</v>
      </c>
      <c r="C15" s="273" t="s">
        <v>148</v>
      </c>
      <c r="D15" s="273"/>
      <c r="E15" s="273"/>
      <c r="F15" s="273"/>
      <c r="G15" s="273"/>
      <c r="H15" s="273"/>
      <c r="J15" s="57"/>
    </row>
    <row r="16" spans="2:12" s="56" customFormat="1" ht="25.65" customHeight="1" x14ac:dyDescent="0.25">
      <c r="B16" s="55">
        <v>7</v>
      </c>
      <c r="C16" s="272" t="s">
        <v>48</v>
      </c>
      <c r="D16" s="272"/>
      <c r="E16" s="272"/>
      <c r="F16" s="272"/>
      <c r="G16" s="272"/>
      <c r="H16" s="272"/>
      <c r="J16" s="57"/>
    </row>
    <row r="17" spans="2:10" s="56" customFormat="1" ht="25.65" customHeight="1" x14ac:dyDescent="0.25">
      <c r="B17" s="55">
        <v>8</v>
      </c>
      <c r="C17" s="274" t="s">
        <v>54</v>
      </c>
      <c r="D17" s="274"/>
      <c r="E17" s="274"/>
      <c r="F17" s="274"/>
      <c r="G17" s="274"/>
      <c r="H17" s="274"/>
      <c r="J17" s="57"/>
    </row>
    <row r="18" spans="2:10" ht="9" customHeight="1" x14ac:dyDescent="0.35">
      <c r="C18" s="50"/>
      <c r="D18" s="50"/>
      <c r="E18" s="50"/>
      <c r="F18" s="50"/>
      <c r="G18" s="50"/>
      <c r="H18" s="50"/>
    </row>
    <row r="19" spans="2:10" ht="9" customHeight="1" thickBot="1" x14ac:dyDescent="0.4">
      <c r="C19" s="50"/>
      <c r="D19" s="50"/>
      <c r="E19" s="50"/>
      <c r="F19" s="50"/>
      <c r="G19" s="50"/>
      <c r="H19" s="50"/>
    </row>
    <row r="20" spans="2:10" ht="55.65" customHeight="1" thickBot="1" x14ac:dyDescent="0.4">
      <c r="C20" s="59" t="s">
        <v>26</v>
      </c>
      <c r="D20" s="60" t="s">
        <v>0</v>
      </c>
      <c r="E20" s="61" t="s">
        <v>14</v>
      </c>
      <c r="F20" s="59" t="s">
        <v>58</v>
      </c>
      <c r="G20" s="59" t="s">
        <v>142</v>
      </c>
      <c r="H20" s="59" t="s">
        <v>61</v>
      </c>
      <c r="I20" s="59" t="s">
        <v>143</v>
      </c>
      <c r="J20" s="62" t="s">
        <v>31</v>
      </c>
    </row>
    <row r="21" spans="2:10" ht="26.4" customHeight="1" x14ac:dyDescent="0.35">
      <c r="C21" s="267" t="s">
        <v>130</v>
      </c>
      <c r="D21" s="139" t="s">
        <v>71</v>
      </c>
      <c r="E21" s="140">
        <v>1</v>
      </c>
      <c r="F21" s="14"/>
      <c r="G21" s="141">
        <f>E21*F21*6</f>
        <v>0</v>
      </c>
      <c r="H21" s="19"/>
      <c r="I21" s="141">
        <f>E21*H21*6</f>
        <v>0</v>
      </c>
      <c r="J21" s="142">
        <f>G21+I21</f>
        <v>0</v>
      </c>
    </row>
    <row r="22" spans="2:10" ht="26.4" customHeight="1" x14ac:dyDescent="0.35">
      <c r="C22" s="268"/>
      <c r="D22" s="143" t="s">
        <v>67</v>
      </c>
      <c r="E22" s="144">
        <v>4</v>
      </c>
      <c r="F22" s="15"/>
      <c r="G22" s="69">
        <f>E22*F22*6</f>
        <v>0</v>
      </c>
      <c r="H22" s="20"/>
      <c r="I22" s="69">
        <f>E22*H22*6</f>
        <v>0</v>
      </c>
      <c r="J22" s="145">
        <f t="shared" ref="J22:J30" si="0">G22+I22</f>
        <v>0</v>
      </c>
    </row>
    <row r="23" spans="2:10" ht="26.4" customHeight="1" x14ac:dyDescent="0.35">
      <c r="C23" s="268"/>
      <c r="D23" s="146" t="s">
        <v>68</v>
      </c>
      <c r="E23" s="147">
        <v>4</v>
      </c>
      <c r="F23" s="16"/>
      <c r="G23" s="69">
        <f t="shared" ref="G23:G30" si="1">E23*F23*6</f>
        <v>0</v>
      </c>
      <c r="H23" s="21"/>
      <c r="I23" s="69">
        <f t="shared" ref="I23:I30" si="2">E23*H23*6</f>
        <v>0</v>
      </c>
      <c r="J23" s="148">
        <f t="shared" si="0"/>
        <v>0</v>
      </c>
    </row>
    <row r="24" spans="2:10" ht="26.4" customHeight="1" x14ac:dyDescent="0.35">
      <c r="C24" s="268"/>
      <c r="D24" s="149" t="s">
        <v>73</v>
      </c>
      <c r="E24" s="150">
        <v>3</v>
      </c>
      <c r="F24" s="17"/>
      <c r="G24" s="69">
        <f t="shared" si="1"/>
        <v>0</v>
      </c>
      <c r="H24" s="22"/>
      <c r="I24" s="69">
        <f t="shared" si="2"/>
        <v>0</v>
      </c>
      <c r="J24" s="151">
        <f t="shared" si="0"/>
        <v>0</v>
      </c>
    </row>
    <row r="25" spans="2:10" ht="26.4" customHeight="1" x14ac:dyDescent="0.35">
      <c r="C25" s="268"/>
      <c r="D25" s="149" t="s">
        <v>69</v>
      </c>
      <c r="E25" s="150">
        <v>64</v>
      </c>
      <c r="F25" s="17"/>
      <c r="G25" s="69">
        <f>E25*F25*6</f>
        <v>0</v>
      </c>
      <c r="H25" s="22"/>
      <c r="I25" s="69">
        <f t="shared" si="2"/>
        <v>0</v>
      </c>
      <c r="J25" s="151">
        <f t="shared" si="0"/>
        <v>0</v>
      </c>
    </row>
    <row r="26" spans="2:10" ht="26.4" customHeight="1" x14ac:dyDescent="0.35">
      <c r="C26" s="268"/>
      <c r="D26" s="143" t="s">
        <v>70</v>
      </c>
      <c r="E26" s="144">
        <v>27</v>
      </c>
      <c r="F26" s="15"/>
      <c r="G26" s="69">
        <f t="shared" si="1"/>
        <v>0</v>
      </c>
      <c r="H26" s="20"/>
      <c r="I26" s="69">
        <f t="shared" si="2"/>
        <v>0</v>
      </c>
      <c r="J26" s="152">
        <f t="shared" si="0"/>
        <v>0</v>
      </c>
    </row>
    <row r="27" spans="2:10" ht="26.4" customHeight="1" x14ac:dyDescent="0.35">
      <c r="C27" s="268"/>
      <c r="D27" s="143" t="s">
        <v>74</v>
      </c>
      <c r="E27" s="144">
        <v>3</v>
      </c>
      <c r="F27" s="15"/>
      <c r="G27" s="69">
        <f t="shared" si="1"/>
        <v>0</v>
      </c>
      <c r="H27" s="20"/>
      <c r="I27" s="69">
        <f t="shared" si="2"/>
        <v>0</v>
      </c>
      <c r="J27" s="145">
        <f t="shared" si="0"/>
        <v>0</v>
      </c>
    </row>
    <row r="28" spans="2:10" ht="26.4" customHeight="1" thickBot="1" x14ac:dyDescent="0.4">
      <c r="C28" s="268"/>
      <c r="D28" s="146" t="s">
        <v>72</v>
      </c>
      <c r="E28" s="147">
        <v>37</v>
      </c>
      <c r="F28" s="16"/>
      <c r="G28" s="153">
        <f t="shared" si="1"/>
        <v>0</v>
      </c>
      <c r="H28" s="21"/>
      <c r="I28" s="153">
        <f t="shared" si="2"/>
        <v>0</v>
      </c>
      <c r="J28" s="148">
        <f t="shared" si="0"/>
        <v>0</v>
      </c>
    </row>
    <row r="29" spans="2:10" ht="26.4" customHeight="1" x14ac:dyDescent="0.35">
      <c r="C29" s="270" t="s">
        <v>131</v>
      </c>
      <c r="D29" s="154" t="s">
        <v>69</v>
      </c>
      <c r="E29" s="155">
        <v>1</v>
      </c>
      <c r="F29" s="18"/>
      <c r="G29" s="65">
        <f t="shared" si="1"/>
        <v>0</v>
      </c>
      <c r="H29" s="23"/>
      <c r="I29" s="65">
        <f t="shared" si="2"/>
        <v>0</v>
      </c>
      <c r="J29" s="156">
        <f t="shared" si="0"/>
        <v>0</v>
      </c>
    </row>
    <row r="30" spans="2:10" ht="26.4" customHeight="1" thickBot="1" x14ac:dyDescent="0.4">
      <c r="C30" s="271"/>
      <c r="D30" s="157" t="s">
        <v>72</v>
      </c>
      <c r="E30" s="158">
        <v>1</v>
      </c>
      <c r="F30" s="24"/>
      <c r="G30" s="73">
        <f t="shared" si="1"/>
        <v>0</v>
      </c>
      <c r="H30" s="25"/>
      <c r="I30" s="73">
        <f t="shared" si="2"/>
        <v>0</v>
      </c>
      <c r="J30" s="159">
        <f t="shared" si="0"/>
        <v>0</v>
      </c>
    </row>
    <row r="31" spans="2:10" ht="9" customHeight="1" thickBot="1" x14ac:dyDescent="0.4">
      <c r="C31" s="160"/>
      <c r="D31" s="80"/>
      <c r="E31" s="81"/>
      <c r="F31" s="82"/>
      <c r="G31" s="82"/>
      <c r="H31" s="82"/>
      <c r="I31" s="82"/>
      <c r="J31" s="83"/>
    </row>
    <row r="32" spans="2:10" ht="43.65" customHeight="1" thickBot="1" x14ac:dyDescent="0.4">
      <c r="C32" s="84" t="s">
        <v>49</v>
      </c>
      <c r="D32" s="85" t="s">
        <v>0</v>
      </c>
      <c r="E32" s="86" t="s">
        <v>14</v>
      </c>
      <c r="F32" s="84" t="s">
        <v>146</v>
      </c>
      <c r="G32" s="84" t="s">
        <v>147</v>
      </c>
      <c r="H32" s="87"/>
      <c r="I32" s="87"/>
      <c r="J32" s="86" t="s">
        <v>31</v>
      </c>
    </row>
    <row r="33" spans="3:10" ht="26.4" customHeight="1" x14ac:dyDescent="0.35">
      <c r="C33" s="269" t="s">
        <v>47</v>
      </c>
      <c r="D33" s="89" t="s">
        <v>75</v>
      </c>
      <c r="E33" s="90">
        <v>60</v>
      </c>
      <c r="F33" s="1"/>
      <c r="G33" s="65">
        <f>E33*F33*12</f>
        <v>0</v>
      </c>
      <c r="H33" s="92"/>
      <c r="I33" s="92"/>
      <c r="J33" s="65">
        <f>G33</f>
        <v>0</v>
      </c>
    </row>
    <row r="34" spans="3:10" ht="26.4" customHeight="1" x14ac:dyDescent="0.35">
      <c r="C34" s="269"/>
      <c r="D34" s="161" t="s">
        <v>3</v>
      </c>
      <c r="E34" s="162">
        <v>1</v>
      </c>
      <c r="F34" s="2"/>
      <c r="G34" s="69">
        <f>E34*F34*12</f>
        <v>0</v>
      </c>
      <c r="H34" s="163"/>
      <c r="I34" s="163"/>
      <c r="J34" s="69">
        <f>G34</f>
        <v>0</v>
      </c>
    </row>
    <row r="35" spans="3:10" ht="26.4" customHeight="1" x14ac:dyDescent="0.35">
      <c r="C35" s="269"/>
      <c r="D35" s="161" t="s">
        <v>76</v>
      </c>
      <c r="E35" s="162">
        <v>60</v>
      </c>
      <c r="F35" s="2"/>
      <c r="G35" s="69">
        <f t="shared" ref="G35:G37" si="3">E35*F35*12</f>
        <v>0</v>
      </c>
      <c r="H35" s="163"/>
      <c r="I35" s="163"/>
      <c r="J35" s="69">
        <f t="shared" ref="J35:J37" si="4">G35</f>
        <v>0</v>
      </c>
    </row>
    <row r="36" spans="3:10" ht="26.4" customHeight="1" x14ac:dyDescent="0.35">
      <c r="C36" s="269"/>
      <c r="D36" s="161" t="s">
        <v>7</v>
      </c>
      <c r="E36" s="162">
        <v>60</v>
      </c>
      <c r="F36" s="2"/>
      <c r="G36" s="69">
        <f t="shared" si="3"/>
        <v>0</v>
      </c>
      <c r="H36" s="163"/>
      <c r="I36" s="163"/>
      <c r="J36" s="69">
        <f t="shared" si="4"/>
        <v>0</v>
      </c>
    </row>
    <row r="37" spans="3:10" ht="26.4" customHeight="1" thickBot="1" x14ac:dyDescent="0.4">
      <c r="C37" s="269"/>
      <c r="D37" s="164" t="s">
        <v>77</v>
      </c>
      <c r="E37" s="165">
        <v>60</v>
      </c>
      <c r="F37" s="7"/>
      <c r="G37" s="69">
        <f t="shared" si="3"/>
        <v>0</v>
      </c>
      <c r="H37" s="166"/>
      <c r="I37" s="166"/>
      <c r="J37" s="69">
        <f t="shared" si="4"/>
        <v>0</v>
      </c>
    </row>
    <row r="38" spans="3:10" ht="43.25" customHeight="1" thickBot="1" x14ac:dyDescent="0.4">
      <c r="C38" s="167" t="s">
        <v>10</v>
      </c>
      <c r="D38" s="168" t="s">
        <v>118</v>
      </c>
      <c r="E38" s="169">
        <v>2</v>
      </c>
      <c r="F38" s="8"/>
      <c r="G38" s="170">
        <f>E38*F38*12</f>
        <v>0</v>
      </c>
      <c r="H38" s="171"/>
      <c r="I38" s="171"/>
      <c r="J38" s="170">
        <f>G38</f>
        <v>0</v>
      </c>
    </row>
    <row r="39" spans="3:10" ht="7.65" customHeight="1" thickBot="1" x14ac:dyDescent="0.4">
      <c r="C39" s="172"/>
      <c r="D39" s="173"/>
      <c r="E39" s="173"/>
      <c r="F39" s="173"/>
      <c r="G39" s="173"/>
      <c r="H39" s="173"/>
      <c r="I39" s="173"/>
      <c r="J39" s="174"/>
    </row>
    <row r="40" spans="3:10" ht="32.4" customHeight="1" thickBot="1" x14ac:dyDescent="0.4">
      <c r="C40" s="84" t="s">
        <v>51</v>
      </c>
      <c r="D40" s="85" t="s">
        <v>0</v>
      </c>
      <c r="E40" s="61" t="s">
        <v>14</v>
      </c>
      <c r="F40" s="59" t="s">
        <v>39</v>
      </c>
      <c r="G40" s="99"/>
      <c r="H40" s="99"/>
      <c r="I40" s="99"/>
      <c r="J40" s="100" t="s">
        <v>15</v>
      </c>
    </row>
    <row r="41" spans="3:10" ht="34.4" customHeight="1" thickBot="1" x14ac:dyDescent="0.4">
      <c r="C41" s="101" t="s">
        <v>12</v>
      </c>
      <c r="D41" s="102" t="s">
        <v>78</v>
      </c>
      <c r="E41" s="103">
        <v>1</v>
      </c>
      <c r="F41" s="8"/>
      <c r="G41" s="104"/>
      <c r="H41" s="104"/>
      <c r="I41" s="104"/>
      <c r="J41" s="105">
        <f>F41</f>
        <v>0</v>
      </c>
    </row>
    <row r="43" spans="3:10" ht="27" customHeight="1" thickBot="1" x14ac:dyDescent="0.4">
      <c r="D43" s="106"/>
      <c r="E43" s="106"/>
      <c r="F43" s="106"/>
      <c r="G43" s="106"/>
      <c r="H43" s="259" t="s">
        <v>34</v>
      </c>
      <c r="I43" s="259"/>
      <c r="J43" s="108">
        <f>SUM(J21:J30,J33:J37,J38,J41:J41)</f>
        <v>0</v>
      </c>
    </row>
    <row r="44" spans="3:10" ht="27" customHeight="1" thickTop="1" thickBot="1" x14ac:dyDescent="0.4">
      <c r="C44" s="50"/>
      <c r="D44" s="50"/>
      <c r="E44" s="50"/>
      <c r="F44" s="50"/>
      <c r="H44" s="259" t="s">
        <v>33</v>
      </c>
      <c r="I44" s="259"/>
      <c r="J44" s="110">
        <f>IF(G7="YES",J43*15%," ")</f>
        <v>0</v>
      </c>
    </row>
    <row r="45" spans="3:10" ht="27" customHeight="1" thickTop="1" thickBot="1" x14ac:dyDescent="0.4">
      <c r="C45" s="50"/>
      <c r="D45" s="50"/>
      <c r="E45" s="50"/>
      <c r="F45" s="50"/>
      <c r="H45" s="259" t="s">
        <v>35</v>
      </c>
      <c r="I45" s="259"/>
      <c r="J45" s="110">
        <f>SUM(J43:J44)</f>
        <v>0</v>
      </c>
    </row>
    <row r="46" spans="3:10" ht="27" customHeight="1" thickTop="1" x14ac:dyDescent="0.35">
      <c r="C46" s="50"/>
      <c r="D46" s="50"/>
      <c r="E46" s="50"/>
      <c r="F46" s="50"/>
      <c r="H46" s="107"/>
      <c r="I46" s="107"/>
      <c r="J46" s="111"/>
    </row>
    <row r="47" spans="3:10" ht="23.4" customHeight="1" x14ac:dyDescent="0.35">
      <c r="D47" s="112" t="s">
        <v>79</v>
      </c>
      <c r="E47" s="260"/>
      <c r="F47" s="261"/>
      <c r="G47" s="261"/>
      <c r="H47" s="261"/>
      <c r="I47" s="261"/>
      <c r="J47" s="262"/>
    </row>
    <row r="48" spans="3:10" x14ac:dyDescent="0.35">
      <c r="C48" s="113"/>
      <c r="D48" s="113"/>
      <c r="E48" s="113"/>
      <c r="F48" s="113"/>
      <c r="G48" s="113"/>
      <c r="H48" s="113"/>
      <c r="I48" s="113"/>
      <c r="J48" s="114"/>
    </row>
    <row r="49" spans="3:11" s="116" customFormat="1" ht="19.649999999999999" customHeight="1" x14ac:dyDescent="0.35">
      <c r="C49" s="115" t="s">
        <v>30</v>
      </c>
      <c r="J49" s="117"/>
    </row>
    <row r="50" spans="3:11" ht="8.4" customHeight="1" thickBot="1" x14ac:dyDescent="0.4"/>
    <row r="51" spans="3:11" ht="36.65" customHeight="1" thickBot="1" x14ac:dyDescent="0.4">
      <c r="C51" s="263" t="s">
        <v>37</v>
      </c>
      <c r="D51" s="60" t="s">
        <v>0</v>
      </c>
      <c r="E51" s="59" t="s">
        <v>14</v>
      </c>
      <c r="F51" s="59" t="s">
        <v>56</v>
      </c>
      <c r="G51" s="84" t="s">
        <v>57</v>
      </c>
    </row>
    <row r="52" spans="3:11" ht="24" customHeight="1" x14ac:dyDescent="0.35">
      <c r="C52" s="264"/>
      <c r="D52" s="175" t="s">
        <v>71</v>
      </c>
      <c r="E52" s="176">
        <v>1</v>
      </c>
      <c r="F52" s="4"/>
      <c r="G52" s="177">
        <f>(F52*1.15)*E52</f>
        <v>0</v>
      </c>
      <c r="I52" s="122" t="s">
        <v>40</v>
      </c>
    </row>
    <row r="53" spans="3:11" ht="24" customHeight="1" x14ac:dyDescent="0.35">
      <c r="C53" s="264"/>
      <c r="D53" s="178" t="s">
        <v>67</v>
      </c>
      <c r="E53" s="124">
        <v>1</v>
      </c>
      <c r="F53" s="5"/>
      <c r="G53" s="177">
        <f t="shared" ref="G53:G59" si="5">(F53*1.15)*E53</f>
        <v>0</v>
      </c>
      <c r="I53" s="50"/>
    </row>
    <row r="54" spans="3:11" ht="24" customHeight="1" x14ac:dyDescent="0.35">
      <c r="C54" s="264"/>
      <c r="D54" s="178" t="s">
        <v>68</v>
      </c>
      <c r="E54" s="124">
        <v>1</v>
      </c>
      <c r="F54" s="5"/>
      <c r="G54" s="177">
        <f t="shared" si="5"/>
        <v>0</v>
      </c>
      <c r="I54" s="50"/>
    </row>
    <row r="55" spans="3:11" ht="24" customHeight="1" thickBot="1" x14ac:dyDescent="0.4">
      <c r="C55" s="264"/>
      <c r="D55" s="178" t="s">
        <v>73</v>
      </c>
      <c r="E55" s="124">
        <v>1</v>
      </c>
      <c r="F55" s="5"/>
      <c r="G55" s="177">
        <f t="shared" si="5"/>
        <v>0</v>
      </c>
      <c r="I55" s="129"/>
      <c r="J55" s="129"/>
    </row>
    <row r="56" spans="3:11" ht="24" customHeight="1" x14ac:dyDescent="0.35">
      <c r="C56" s="264"/>
      <c r="D56" s="178" t="s">
        <v>69</v>
      </c>
      <c r="E56" s="124">
        <v>1</v>
      </c>
      <c r="F56" s="5"/>
      <c r="G56" s="177">
        <f t="shared" si="5"/>
        <v>0</v>
      </c>
      <c r="H56" s="50"/>
      <c r="I56" s="266" t="s">
        <v>41</v>
      </c>
      <c r="J56" s="266"/>
    </row>
    <row r="57" spans="3:11" ht="24" customHeight="1" x14ac:dyDescent="0.35">
      <c r="C57" s="264"/>
      <c r="D57" s="178" t="s">
        <v>70</v>
      </c>
      <c r="E57" s="124">
        <v>1</v>
      </c>
      <c r="F57" s="5"/>
      <c r="G57" s="177">
        <f t="shared" si="5"/>
        <v>0</v>
      </c>
    </row>
    <row r="58" spans="3:11" ht="24" customHeight="1" x14ac:dyDescent="0.35">
      <c r="C58" s="264"/>
      <c r="D58" s="178" t="s">
        <v>74</v>
      </c>
      <c r="E58" s="124">
        <v>1</v>
      </c>
      <c r="F58" s="5"/>
      <c r="G58" s="177">
        <f t="shared" si="5"/>
        <v>0</v>
      </c>
    </row>
    <row r="59" spans="3:11" ht="24" customHeight="1" thickBot="1" x14ac:dyDescent="0.4">
      <c r="C59" s="265"/>
      <c r="D59" s="179" t="s">
        <v>72</v>
      </c>
      <c r="E59" s="180">
        <v>1</v>
      </c>
      <c r="F59" s="6"/>
      <c r="G59" s="181">
        <f t="shared" si="5"/>
        <v>0</v>
      </c>
    </row>
    <row r="60" spans="3:11" ht="24" customHeight="1" x14ac:dyDescent="0.35">
      <c r="C60" s="106"/>
      <c r="D60" s="130"/>
      <c r="E60" s="55"/>
      <c r="F60" s="131"/>
      <c r="G60" s="132"/>
      <c r="I60" s="133" t="s">
        <v>42</v>
      </c>
      <c r="J60" s="133"/>
      <c r="K60" s="52"/>
    </row>
    <row r="61" spans="3:11" ht="24" customHeight="1" x14ac:dyDescent="0.35">
      <c r="C61" s="106"/>
      <c r="D61" s="130"/>
      <c r="E61" s="55"/>
      <c r="F61" s="131"/>
      <c r="G61" s="132"/>
      <c r="I61" s="50"/>
      <c r="J61" s="50"/>
      <c r="K61" s="52"/>
    </row>
    <row r="62" spans="3:11" x14ac:dyDescent="0.35">
      <c r="D62" s="134"/>
      <c r="I62" s="135"/>
      <c r="J62" s="135"/>
      <c r="K62" s="136"/>
    </row>
    <row r="63" spans="3:11" x14ac:dyDescent="0.35">
      <c r="I63" s="135"/>
      <c r="J63" s="135"/>
      <c r="K63" s="137"/>
    </row>
    <row r="64" spans="3:11" ht="15.5" x14ac:dyDescent="0.35">
      <c r="I64" s="138"/>
    </row>
  </sheetData>
  <sheetProtection algorithmName="SHA-512" hashValue="zOb2EPh44tyyw68v308eE2tS2OD1+W924lWtzUpM8g9lqEIzRvjk543xZ2+lPjd2J6smgu/cAA2s/qUhpCTxAQ==" saltValue="7DZ4UIp2hiUZWB5kUSsViw==" spinCount="100000" sheet="1" objects="1" scenarios="1"/>
  <mergeCells count="20">
    <mergeCell ref="C12:H12"/>
    <mergeCell ref="C4:J4"/>
    <mergeCell ref="C5:J5"/>
    <mergeCell ref="D9:H9"/>
    <mergeCell ref="C10:H10"/>
    <mergeCell ref="C11:H11"/>
    <mergeCell ref="C13:H13"/>
    <mergeCell ref="C14:H14"/>
    <mergeCell ref="C15:H15"/>
    <mergeCell ref="C16:H16"/>
    <mergeCell ref="C17:H17"/>
    <mergeCell ref="H45:I45"/>
    <mergeCell ref="E47:J47"/>
    <mergeCell ref="C51:C59"/>
    <mergeCell ref="I56:J56"/>
    <mergeCell ref="C21:C28"/>
    <mergeCell ref="C33:C37"/>
    <mergeCell ref="H43:I43"/>
    <mergeCell ref="H44:I44"/>
    <mergeCell ref="C29:C30"/>
  </mergeCells>
  <dataValidations count="1">
    <dataValidation type="list" allowBlank="1" showInputMessage="1" showErrorMessage="1" sqref="G7" xr:uid="{94D30467-A25D-41B9-8496-78BF7EE67B22}">
      <formula1>"YES,NO"</formula1>
    </dataValidation>
  </dataValidations>
  <pageMargins left="0.70866141732283472" right="0.70866141732283472" top="0.74803149606299213" bottom="0.74803149606299213" header="0.31496062992125984" footer="0.31496062992125984"/>
  <pageSetup paperSize="9" scale="34" orientation="portrait" r:id="rId1"/>
  <ignoredErrors>
    <ignoredError sqref="H23:H28 G39:J41 J22 G31:J31 J29:J30 J21 J23:J28 J32 G21 I21:I30 G26:G30 G23:G24" unlocked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33F011-C0F7-4DFA-A6FC-16999A9A3127}">
  <sheetPr>
    <tabColor rgb="FFFF0000"/>
    <pageSetUpPr fitToPage="1"/>
  </sheetPr>
  <dimension ref="B2:L78"/>
  <sheetViews>
    <sheetView showGridLines="0" topLeftCell="B12" zoomScale="70" zoomScaleNormal="70" workbookViewId="0">
      <selection activeCell="G7" sqref="G7"/>
    </sheetView>
  </sheetViews>
  <sheetFormatPr defaultColWidth="8.90625" defaultRowHeight="14.5" x14ac:dyDescent="0.35"/>
  <cols>
    <col min="1" max="1" width="4.08984375" customWidth="1"/>
    <col min="2" max="2" width="3.54296875" customWidth="1"/>
    <col min="3" max="3" width="34.90625" customWidth="1"/>
    <col min="4" max="4" width="58.54296875" customWidth="1"/>
    <col min="5" max="5" width="21.54296875" customWidth="1"/>
    <col min="6" max="6" width="27.54296875" customWidth="1"/>
    <col min="7" max="7" width="26.08984375" customWidth="1"/>
    <col min="8" max="8" width="27.54296875" customWidth="1"/>
    <col min="9" max="9" width="28.90625" customWidth="1"/>
    <col min="10" max="10" width="27.54296875" style="58" customWidth="1"/>
    <col min="11" max="11" width="2.453125" customWidth="1"/>
  </cols>
  <sheetData>
    <row r="2" spans="2:12" ht="15" x14ac:dyDescent="0.35">
      <c r="D2" s="49"/>
      <c r="E2" s="49"/>
      <c r="F2" s="49" t="s">
        <v>55</v>
      </c>
      <c r="G2" s="49"/>
      <c r="H2" s="49"/>
      <c r="I2" s="49"/>
      <c r="J2" s="49"/>
      <c r="K2" s="49"/>
      <c r="L2" s="49"/>
    </row>
    <row r="4" spans="2:12" ht="17.399999999999999" customHeight="1" x14ac:dyDescent="0.35">
      <c r="C4" s="275" t="s">
        <v>36</v>
      </c>
      <c r="D4" s="275"/>
      <c r="E4" s="275"/>
      <c r="F4" s="275"/>
      <c r="G4" s="275"/>
      <c r="H4" s="275"/>
      <c r="I4" s="275"/>
      <c r="J4" s="275"/>
    </row>
    <row r="5" spans="2:12" ht="17.399999999999999" customHeight="1" x14ac:dyDescent="0.35">
      <c r="C5" s="275" t="s">
        <v>139</v>
      </c>
      <c r="D5" s="275"/>
      <c r="E5" s="275"/>
      <c r="F5" s="275"/>
      <c r="G5" s="275"/>
      <c r="H5" s="275"/>
      <c r="I5" s="275"/>
      <c r="J5" s="275"/>
    </row>
    <row r="7" spans="2:12" s="50" customFormat="1" ht="28.65" customHeight="1" x14ac:dyDescent="0.3">
      <c r="C7" s="51" t="s">
        <v>38</v>
      </c>
      <c r="D7" s="47" t="s">
        <v>136</v>
      </c>
      <c r="F7" s="51" t="s">
        <v>132</v>
      </c>
      <c r="G7" s="48" t="s">
        <v>63</v>
      </c>
      <c r="J7" s="52"/>
    </row>
    <row r="8" spans="2:12" s="50" customFormat="1" ht="10.65" customHeight="1" x14ac:dyDescent="0.3">
      <c r="C8" s="51"/>
      <c r="D8" s="53"/>
      <c r="J8" s="52"/>
    </row>
    <row r="9" spans="2:12" s="50" customFormat="1" ht="27" customHeight="1" x14ac:dyDescent="0.3">
      <c r="C9" s="54" t="s">
        <v>53</v>
      </c>
      <c r="D9" s="276" t="s">
        <v>138</v>
      </c>
      <c r="E9" s="276"/>
      <c r="F9" s="276"/>
      <c r="G9" s="276"/>
      <c r="H9" s="276"/>
      <c r="J9" s="52"/>
    </row>
    <row r="10" spans="2:12" s="56" customFormat="1" ht="25.65" customHeight="1" x14ac:dyDescent="0.25">
      <c r="B10" s="55">
        <v>1</v>
      </c>
      <c r="C10" s="272" t="s">
        <v>64</v>
      </c>
      <c r="D10" s="272"/>
      <c r="E10" s="272"/>
      <c r="F10" s="272"/>
      <c r="G10" s="272"/>
      <c r="H10" s="272"/>
      <c r="J10" s="57"/>
    </row>
    <row r="11" spans="2:12" s="56" customFormat="1" ht="25.65" customHeight="1" x14ac:dyDescent="0.25">
      <c r="B11" s="55">
        <v>2</v>
      </c>
      <c r="C11" s="272" t="s">
        <v>44</v>
      </c>
      <c r="D11" s="272"/>
      <c r="E11" s="272"/>
      <c r="F11" s="272"/>
      <c r="G11" s="272"/>
      <c r="H11" s="272"/>
      <c r="J11" s="57"/>
    </row>
    <row r="12" spans="2:12" s="56" customFormat="1" ht="25.65" customHeight="1" x14ac:dyDescent="0.25">
      <c r="B12" s="55">
        <v>3</v>
      </c>
      <c r="C12" s="274" t="s">
        <v>43</v>
      </c>
      <c r="D12" s="274"/>
      <c r="E12" s="274"/>
      <c r="F12" s="274"/>
      <c r="G12" s="274"/>
      <c r="H12" s="274"/>
      <c r="J12" s="57"/>
    </row>
    <row r="13" spans="2:12" s="56" customFormat="1" ht="25.65" customHeight="1" x14ac:dyDescent="0.25">
      <c r="B13" s="55">
        <v>4</v>
      </c>
      <c r="C13" s="272" t="s">
        <v>45</v>
      </c>
      <c r="D13" s="272"/>
      <c r="E13" s="272"/>
      <c r="F13" s="272"/>
      <c r="G13" s="272"/>
      <c r="H13" s="272"/>
      <c r="J13" s="57"/>
    </row>
    <row r="14" spans="2:12" s="56" customFormat="1" ht="25.65" customHeight="1" x14ac:dyDescent="0.25">
      <c r="B14" s="55">
        <v>5</v>
      </c>
      <c r="C14" s="272" t="s">
        <v>46</v>
      </c>
      <c r="D14" s="272"/>
      <c r="E14" s="272"/>
      <c r="F14" s="272"/>
      <c r="G14" s="272"/>
      <c r="H14" s="272"/>
      <c r="J14" s="57"/>
    </row>
    <row r="15" spans="2:12" s="56" customFormat="1" ht="25.65" customHeight="1" x14ac:dyDescent="0.25">
      <c r="B15" s="55">
        <v>6</v>
      </c>
      <c r="C15" s="273" t="s">
        <v>148</v>
      </c>
      <c r="D15" s="273"/>
      <c r="E15" s="273"/>
      <c r="F15" s="273"/>
      <c r="G15" s="273"/>
      <c r="H15" s="273"/>
      <c r="J15" s="57"/>
    </row>
    <row r="16" spans="2:12" s="56" customFormat="1" ht="25.65" customHeight="1" x14ac:dyDescent="0.25">
      <c r="B16" s="55">
        <v>7</v>
      </c>
      <c r="C16" s="272" t="s">
        <v>48</v>
      </c>
      <c r="D16" s="272"/>
      <c r="E16" s="272"/>
      <c r="F16" s="272"/>
      <c r="G16" s="272"/>
      <c r="H16" s="272"/>
      <c r="J16" s="57"/>
    </row>
    <row r="17" spans="2:10" s="56" customFormat="1" ht="25.65" customHeight="1" x14ac:dyDescent="0.25">
      <c r="B17" s="55">
        <v>8</v>
      </c>
      <c r="C17" s="274" t="s">
        <v>54</v>
      </c>
      <c r="D17" s="274"/>
      <c r="E17" s="274"/>
      <c r="F17" s="274"/>
      <c r="G17" s="274"/>
      <c r="H17" s="274"/>
      <c r="J17" s="57"/>
    </row>
    <row r="18" spans="2:10" ht="9" customHeight="1" x14ac:dyDescent="0.35">
      <c r="C18" s="50"/>
      <c r="D18" s="50"/>
      <c r="E18" s="50"/>
      <c r="F18" s="50"/>
      <c r="G18" s="50"/>
      <c r="H18" s="50"/>
    </row>
    <row r="19" spans="2:10" ht="9" customHeight="1" thickBot="1" x14ac:dyDescent="0.4">
      <c r="C19" s="50"/>
      <c r="D19" s="50"/>
      <c r="E19" s="50"/>
      <c r="F19" s="50"/>
      <c r="G19" s="50"/>
      <c r="H19" s="50"/>
    </row>
    <row r="20" spans="2:10" ht="55.65" customHeight="1" thickBot="1" x14ac:dyDescent="0.4">
      <c r="C20" s="59" t="s">
        <v>26</v>
      </c>
      <c r="D20" s="60" t="s">
        <v>0</v>
      </c>
      <c r="E20" s="61" t="s">
        <v>14</v>
      </c>
      <c r="F20" s="59" t="s">
        <v>58</v>
      </c>
      <c r="G20" s="59" t="s">
        <v>142</v>
      </c>
      <c r="H20" s="59" t="s">
        <v>61</v>
      </c>
      <c r="I20" s="59" t="s">
        <v>143</v>
      </c>
      <c r="J20" s="62" t="s">
        <v>31</v>
      </c>
    </row>
    <row r="21" spans="2:10" ht="28.65" customHeight="1" x14ac:dyDescent="0.35">
      <c r="C21" s="267" t="s">
        <v>96</v>
      </c>
      <c r="D21" s="182" t="s">
        <v>92</v>
      </c>
      <c r="E21" s="155">
        <v>1</v>
      </c>
      <c r="F21" s="30"/>
      <c r="G21" s="65">
        <f>E21*F21*6</f>
        <v>0</v>
      </c>
      <c r="H21" s="23"/>
      <c r="I21" s="65">
        <f>E21*H21*6</f>
        <v>0</v>
      </c>
      <c r="J21" s="183">
        <f>G21+I21</f>
        <v>0</v>
      </c>
    </row>
    <row r="22" spans="2:10" ht="28.65" customHeight="1" thickBot="1" x14ac:dyDescent="0.4">
      <c r="C22" s="284"/>
      <c r="D22" s="184" t="s">
        <v>93</v>
      </c>
      <c r="E22" s="78">
        <v>1</v>
      </c>
      <c r="F22" s="31"/>
      <c r="G22" s="73">
        <f>E22*F22*6</f>
        <v>0</v>
      </c>
      <c r="H22" s="32"/>
      <c r="I22" s="73">
        <f>E22*H22*6</f>
        <v>0</v>
      </c>
      <c r="J22" s="159">
        <f t="shared" ref="J22:J32" si="0">G22+I22</f>
        <v>0</v>
      </c>
    </row>
    <row r="23" spans="2:10" ht="28.65" customHeight="1" x14ac:dyDescent="0.35">
      <c r="C23" s="267" t="s">
        <v>97</v>
      </c>
      <c r="D23" s="182" t="s">
        <v>92</v>
      </c>
      <c r="E23" s="155">
        <v>1</v>
      </c>
      <c r="F23" s="30"/>
      <c r="G23" s="65">
        <f t="shared" ref="G23:G32" si="1">E23*F23*6</f>
        <v>0</v>
      </c>
      <c r="H23" s="23"/>
      <c r="I23" s="65">
        <f t="shared" ref="I23:I32" si="2">E23*H23*6</f>
        <v>0</v>
      </c>
      <c r="J23" s="156">
        <f t="shared" si="0"/>
        <v>0</v>
      </c>
    </row>
    <row r="24" spans="2:10" ht="28.65" customHeight="1" thickBot="1" x14ac:dyDescent="0.4">
      <c r="C24" s="284"/>
      <c r="D24" s="184" t="s">
        <v>93</v>
      </c>
      <c r="E24" s="78">
        <v>1</v>
      </c>
      <c r="F24" s="31"/>
      <c r="G24" s="73">
        <f t="shared" si="1"/>
        <v>0</v>
      </c>
      <c r="H24" s="32"/>
      <c r="I24" s="73">
        <f t="shared" si="2"/>
        <v>0</v>
      </c>
      <c r="J24" s="159">
        <f t="shared" si="0"/>
        <v>0</v>
      </c>
    </row>
    <row r="25" spans="2:10" ht="26.4" customHeight="1" x14ac:dyDescent="0.35">
      <c r="C25" s="268"/>
      <c r="D25" s="185" t="s">
        <v>18</v>
      </c>
      <c r="E25" s="186">
        <v>23</v>
      </c>
      <c r="F25" s="17"/>
      <c r="G25" s="69">
        <f t="shared" si="1"/>
        <v>0</v>
      </c>
      <c r="H25" s="22"/>
      <c r="I25" s="69">
        <f t="shared" si="2"/>
        <v>0</v>
      </c>
      <c r="J25" s="70">
        <f t="shared" si="0"/>
        <v>0</v>
      </c>
    </row>
    <row r="26" spans="2:10" ht="26.4" customHeight="1" x14ac:dyDescent="0.35">
      <c r="C26" s="268"/>
      <c r="D26" s="185" t="s">
        <v>17</v>
      </c>
      <c r="E26" s="186">
        <v>24</v>
      </c>
      <c r="F26" s="17"/>
      <c r="G26" s="69">
        <f t="shared" si="1"/>
        <v>0</v>
      </c>
      <c r="H26" s="22"/>
      <c r="I26" s="69">
        <f t="shared" si="2"/>
        <v>0</v>
      </c>
      <c r="J26" s="70">
        <f t="shared" si="0"/>
        <v>0</v>
      </c>
    </row>
    <row r="27" spans="2:10" ht="26.4" customHeight="1" x14ac:dyDescent="0.35">
      <c r="C27" s="268"/>
      <c r="D27" s="185" t="s">
        <v>94</v>
      </c>
      <c r="E27" s="186">
        <v>3</v>
      </c>
      <c r="F27" s="17"/>
      <c r="G27" s="69">
        <f t="shared" si="1"/>
        <v>0</v>
      </c>
      <c r="H27" s="22"/>
      <c r="I27" s="69">
        <f t="shared" si="2"/>
        <v>0</v>
      </c>
      <c r="J27" s="70">
        <f t="shared" si="0"/>
        <v>0</v>
      </c>
    </row>
    <row r="28" spans="2:10" ht="26.4" customHeight="1" thickBot="1" x14ac:dyDescent="0.4">
      <c r="C28" s="284"/>
      <c r="D28" s="187" t="s">
        <v>95</v>
      </c>
      <c r="E28" s="188">
        <v>3</v>
      </c>
      <c r="F28" s="37"/>
      <c r="G28" s="73">
        <f t="shared" si="1"/>
        <v>0</v>
      </c>
      <c r="H28" s="38"/>
      <c r="I28" s="73">
        <f t="shared" si="2"/>
        <v>0</v>
      </c>
      <c r="J28" s="74">
        <f t="shared" si="0"/>
        <v>0</v>
      </c>
    </row>
    <row r="29" spans="2:10" ht="26.4" customHeight="1" x14ac:dyDescent="0.35">
      <c r="C29" s="285"/>
      <c r="D29" s="185" t="s">
        <v>18</v>
      </c>
      <c r="E29" s="186">
        <v>10</v>
      </c>
      <c r="F29" s="17"/>
      <c r="G29" s="69">
        <f t="shared" si="1"/>
        <v>0</v>
      </c>
      <c r="H29" s="22"/>
      <c r="I29" s="69">
        <f t="shared" si="2"/>
        <v>0</v>
      </c>
      <c r="J29" s="70">
        <f t="shared" si="0"/>
        <v>0</v>
      </c>
    </row>
    <row r="30" spans="2:10" ht="26.4" customHeight="1" x14ac:dyDescent="0.35">
      <c r="C30" s="285"/>
      <c r="D30" s="185" t="s">
        <v>17</v>
      </c>
      <c r="E30" s="186">
        <v>11</v>
      </c>
      <c r="F30" s="17"/>
      <c r="G30" s="69">
        <f t="shared" si="1"/>
        <v>0</v>
      </c>
      <c r="H30" s="22"/>
      <c r="I30" s="69">
        <f t="shared" si="2"/>
        <v>0</v>
      </c>
      <c r="J30" s="70">
        <f t="shared" si="0"/>
        <v>0</v>
      </c>
    </row>
    <row r="31" spans="2:10" ht="26.4" customHeight="1" x14ac:dyDescent="0.35">
      <c r="C31" s="285"/>
      <c r="D31" s="185" t="s">
        <v>94</v>
      </c>
      <c r="E31" s="186">
        <v>1</v>
      </c>
      <c r="F31" s="17"/>
      <c r="G31" s="69">
        <f t="shared" si="1"/>
        <v>0</v>
      </c>
      <c r="H31" s="22"/>
      <c r="I31" s="69">
        <f t="shared" si="2"/>
        <v>0</v>
      </c>
      <c r="J31" s="70">
        <f t="shared" si="0"/>
        <v>0</v>
      </c>
    </row>
    <row r="32" spans="2:10" ht="26.4" customHeight="1" thickBot="1" x14ac:dyDescent="0.4">
      <c r="C32" s="271"/>
      <c r="D32" s="187" t="s">
        <v>95</v>
      </c>
      <c r="E32" s="188">
        <v>1</v>
      </c>
      <c r="F32" s="37"/>
      <c r="G32" s="73">
        <f t="shared" si="1"/>
        <v>0</v>
      </c>
      <c r="H32" s="38"/>
      <c r="I32" s="73">
        <f t="shared" si="2"/>
        <v>0</v>
      </c>
      <c r="J32" s="74">
        <f t="shared" si="0"/>
        <v>0</v>
      </c>
    </row>
    <row r="33" spans="3:10" ht="9" customHeight="1" thickBot="1" x14ac:dyDescent="0.4">
      <c r="C33" s="79"/>
      <c r="D33" s="189"/>
      <c r="E33" s="190"/>
      <c r="F33" s="191"/>
      <c r="G33" s="82"/>
      <c r="H33" s="191"/>
      <c r="I33" s="82"/>
      <c r="J33" s="192"/>
    </row>
    <row r="34" spans="3:10" ht="43.65" customHeight="1" thickBot="1" x14ac:dyDescent="0.4">
      <c r="C34" s="84" t="s">
        <v>49</v>
      </c>
      <c r="D34" s="85" t="s">
        <v>0</v>
      </c>
      <c r="E34" s="86" t="s">
        <v>14</v>
      </c>
      <c r="F34" s="84" t="s">
        <v>146</v>
      </c>
      <c r="G34" s="84" t="s">
        <v>147</v>
      </c>
      <c r="H34" s="87"/>
      <c r="I34" s="87"/>
      <c r="J34" s="86" t="s">
        <v>31</v>
      </c>
    </row>
    <row r="35" spans="3:10" ht="26.4" customHeight="1" x14ac:dyDescent="0.35">
      <c r="C35" s="286" t="s">
        <v>47</v>
      </c>
      <c r="D35" s="194" t="s">
        <v>75</v>
      </c>
      <c r="E35" s="155">
        <v>15</v>
      </c>
      <c r="F35" s="1"/>
      <c r="G35" s="195">
        <f>E35*F35*12</f>
        <v>0</v>
      </c>
      <c r="H35" s="92"/>
      <c r="I35" s="196"/>
      <c r="J35" s="65">
        <f>G35</f>
        <v>0</v>
      </c>
    </row>
    <row r="36" spans="3:10" ht="26.4" customHeight="1" x14ac:dyDescent="0.35">
      <c r="C36" s="269"/>
      <c r="D36" s="89" t="s">
        <v>3</v>
      </c>
      <c r="E36" s="90">
        <v>2</v>
      </c>
      <c r="F36" s="11"/>
      <c r="G36" s="91">
        <f t="shared" ref="G36:G45" si="3">E36*F36*12</f>
        <v>0</v>
      </c>
      <c r="H36" s="94"/>
      <c r="I36" s="95"/>
      <c r="J36" s="69">
        <f>G36</f>
        <v>0</v>
      </c>
    </row>
    <row r="37" spans="3:10" ht="26.4" customHeight="1" x14ac:dyDescent="0.35">
      <c r="C37" s="269"/>
      <c r="D37" s="89" t="s">
        <v>80</v>
      </c>
      <c r="E37" s="90">
        <v>39</v>
      </c>
      <c r="F37" s="11"/>
      <c r="G37" s="91">
        <f t="shared" si="3"/>
        <v>0</v>
      </c>
      <c r="H37" s="94"/>
      <c r="I37" s="95"/>
      <c r="J37" s="69">
        <f t="shared" ref="J37:J45" si="4">G37</f>
        <v>0</v>
      </c>
    </row>
    <row r="38" spans="3:10" ht="26.4" customHeight="1" x14ac:dyDescent="0.35">
      <c r="C38" s="269"/>
      <c r="D38" s="89" t="s">
        <v>81</v>
      </c>
      <c r="E38" s="90">
        <v>2</v>
      </c>
      <c r="F38" s="11"/>
      <c r="G38" s="91">
        <f t="shared" si="3"/>
        <v>0</v>
      </c>
      <c r="H38" s="94"/>
      <c r="I38" s="95"/>
      <c r="J38" s="69">
        <f t="shared" si="4"/>
        <v>0</v>
      </c>
    </row>
    <row r="39" spans="3:10" ht="26.4" customHeight="1" x14ac:dyDescent="0.35">
      <c r="C39" s="269"/>
      <c r="D39" s="89" t="s">
        <v>82</v>
      </c>
      <c r="E39" s="90">
        <v>2</v>
      </c>
      <c r="F39" s="11"/>
      <c r="G39" s="91">
        <f t="shared" si="3"/>
        <v>0</v>
      </c>
      <c r="H39" s="94"/>
      <c r="I39" s="95"/>
      <c r="J39" s="69">
        <f t="shared" si="4"/>
        <v>0</v>
      </c>
    </row>
    <row r="40" spans="3:10" ht="26.4" customHeight="1" x14ac:dyDescent="0.35">
      <c r="C40" s="269"/>
      <c r="D40" s="89" t="s">
        <v>83</v>
      </c>
      <c r="E40" s="90">
        <v>7</v>
      </c>
      <c r="F40" s="11"/>
      <c r="G40" s="91">
        <f t="shared" si="3"/>
        <v>0</v>
      </c>
      <c r="H40" s="94"/>
      <c r="I40" s="95"/>
      <c r="J40" s="69">
        <f t="shared" si="4"/>
        <v>0</v>
      </c>
    </row>
    <row r="41" spans="3:10" ht="26.4" customHeight="1" x14ac:dyDescent="0.35">
      <c r="C41" s="269"/>
      <c r="D41" s="89" t="s">
        <v>84</v>
      </c>
      <c r="E41" s="90">
        <v>43</v>
      </c>
      <c r="F41" s="11"/>
      <c r="G41" s="91">
        <f t="shared" si="3"/>
        <v>0</v>
      </c>
      <c r="H41" s="94"/>
      <c r="I41" s="95"/>
      <c r="J41" s="69">
        <f t="shared" si="4"/>
        <v>0</v>
      </c>
    </row>
    <row r="42" spans="3:10" ht="26.4" customHeight="1" x14ac:dyDescent="0.35">
      <c r="C42" s="269"/>
      <c r="D42" s="161" t="s">
        <v>76</v>
      </c>
      <c r="E42" s="162">
        <v>43</v>
      </c>
      <c r="F42" s="2"/>
      <c r="G42" s="91">
        <f t="shared" si="3"/>
        <v>0</v>
      </c>
      <c r="H42" s="163"/>
      <c r="I42" s="95"/>
      <c r="J42" s="69">
        <f t="shared" si="4"/>
        <v>0</v>
      </c>
    </row>
    <row r="43" spans="3:10" ht="26.4" customHeight="1" x14ac:dyDescent="0.35">
      <c r="C43" s="269"/>
      <c r="D43" s="161" t="s">
        <v>7</v>
      </c>
      <c r="E43" s="162">
        <v>43</v>
      </c>
      <c r="F43" s="2"/>
      <c r="G43" s="91">
        <f t="shared" si="3"/>
        <v>0</v>
      </c>
      <c r="H43" s="163"/>
      <c r="I43" s="95"/>
      <c r="J43" s="69">
        <f t="shared" si="4"/>
        <v>0</v>
      </c>
    </row>
    <row r="44" spans="3:10" ht="26.4" customHeight="1" thickBot="1" x14ac:dyDescent="0.4">
      <c r="C44" s="287"/>
      <c r="D44" s="197" t="s">
        <v>77</v>
      </c>
      <c r="E44" s="158">
        <v>43</v>
      </c>
      <c r="F44" s="3"/>
      <c r="G44" s="198">
        <f t="shared" si="3"/>
        <v>0</v>
      </c>
      <c r="H44" s="199"/>
      <c r="I44" s="200"/>
      <c r="J44" s="73">
        <f t="shared" si="4"/>
        <v>0</v>
      </c>
    </row>
    <row r="45" spans="3:10" s="116" customFormat="1" ht="40.75" customHeight="1" thickBot="1" x14ac:dyDescent="0.4">
      <c r="C45" s="88" t="s">
        <v>10</v>
      </c>
      <c r="D45" s="201" t="s">
        <v>118</v>
      </c>
      <c r="E45" s="202">
        <v>2</v>
      </c>
      <c r="F45" s="46"/>
      <c r="G45" s="91">
        <f t="shared" si="3"/>
        <v>0</v>
      </c>
      <c r="H45" s="203"/>
      <c r="I45" s="204"/>
      <c r="J45" s="205">
        <f t="shared" si="4"/>
        <v>0</v>
      </c>
    </row>
    <row r="46" spans="3:10" ht="7.4" customHeight="1" thickBot="1" x14ac:dyDescent="0.4">
      <c r="C46" s="96"/>
      <c r="D46" s="97"/>
      <c r="E46" s="97"/>
      <c r="F46" s="97"/>
      <c r="G46" s="97"/>
      <c r="H46" s="97"/>
      <c r="I46" s="97"/>
      <c r="J46" s="98"/>
    </row>
    <row r="47" spans="3:10" ht="30.65" customHeight="1" thickBot="1" x14ac:dyDescent="0.4">
      <c r="C47" s="193" t="s">
        <v>85</v>
      </c>
      <c r="D47" s="206" t="s">
        <v>86</v>
      </c>
      <c r="E47" s="207">
        <v>1</v>
      </c>
      <c r="F47" s="10"/>
      <c r="G47" s="208">
        <f>E47*F47*6</f>
        <v>0</v>
      </c>
      <c r="H47" s="10"/>
      <c r="I47" s="208">
        <f>E47*H47*6</f>
        <v>0</v>
      </c>
      <c r="J47" s="141">
        <f t="shared" ref="J47" si="5">G47+I47</f>
        <v>0</v>
      </c>
    </row>
    <row r="48" spans="3:10" ht="7.65" customHeight="1" thickBot="1" x14ac:dyDescent="0.4">
      <c r="C48" s="96"/>
      <c r="D48" s="97"/>
      <c r="E48" s="97"/>
      <c r="F48" s="97"/>
      <c r="G48" s="97"/>
      <c r="H48" s="97"/>
      <c r="I48" s="97"/>
      <c r="J48" s="98"/>
    </row>
    <row r="49" spans="3:10" ht="33" customHeight="1" thickBot="1" x14ac:dyDescent="0.4">
      <c r="C49" s="193" t="s">
        <v>87</v>
      </c>
      <c r="D49" s="206" t="s">
        <v>88</v>
      </c>
      <c r="E49" s="162">
        <v>1</v>
      </c>
      <c r="F49" s="10"/>
      <c r="G49" s="208">
        <f>E49*F49*6</f>
        <v>0</v>
      </c>
      <c r="H49" s="10"/>
      <c r="I49" s="208">
        <f>E49*H49*6</f>
        <v>0</v>
      </c>
      <c r="J49" s="141">
        <f t="shared" ref="J49" si="6">G49+I49</f>
        <v>0</v>
      </c>
    </row>
    <row r="50" spans="3:10" ht="7.65" customHeight="1" thickBot="1" x14ac:dyDescent="0.4">
      <c r="C50" s="96"/>
      <c r="D50" s="97"/>
      <c r="E50" s="97"/>
      <c r="F50" s="97"/>
      <c r="G50" s="97"/>
      <c r="H50" s="97"/>
      <c r="I50" s="97"/>
      <c r="J50" s="98"/>
    </row>
    <row r="51" spans="3:10" ht="48.65" customHeight="1" thickBot="1" x14ac:dyDescent="0.4">
      <c r="C51" s="84" t="s">
        <v>119</v>
      </c>
      <c r="D51" s="85" t="s">
        <v>0</v>
      </c>
      <c r="E51" s="209"/>
      <c r="F51" s="84" t="s">
        <v>120</v>
      </c>
      <c r="G51" s="84" t="s">
        <v>142</v>
      </c>
      <c r="H51" s="84" t="s">
        <v>121</v>
      </c>
      <c r="I51" s="84" t="s">
        <v>143</v>
      </c>
      <c r="J51" s="86" t="s">
        <v>31</v>
      </c>
    </row>
    <row r="52" spans="3:10" ht="30" customHeight="1" thickBot="1" x14ac:dyDescent="0.4">
      <c r="C52" s="193" t="s">
        <v>89</v>
      </c>
      <c r="D52" s="206" t="s">
        <v>90</v>
      </c>
      <c r="E52" s="210"/>
      <c r="F52" s="10"/>
      <c r="G52" s="208">
        <f>F52*26</f>
        <v>0</v>
      </c>
      <c r="H52" s="10"/>
      <c r="I52" s="208">
        <f>H52*26</f>
        <v>0</v>
      </c>
      <c r="J52" s="141">
        <f t="shared" ref="J52" si="7">G52+I52</f>
        <v>0</v>
      </c>
    </row>
    <row r="53" spans="3:10" ht="8.4" customHeight="1" thickBot="1" x14ac:dyDescent="0.4">
      <c r="C53" s="96"/>
      <c r="D53" s="97"/>
      <c r="E53" s="97"/>
      <c r="F53" s="97"/>
      <c r="G53" s="97"/>
      <c r="H53" s="97"/>
      <c r="I53" s="97"/>
      <c r="J53" s="98"/>
    </row>
    <row r="54" spans="3:10" ht="32.4" customHeight="1" thickBot="1" x14ac:dyDescent="0.4">
      <c r="C54" s="84" t="s">
        <v>51</v>
      </c>
      <c r="D54" s="85" t="s">
        <v>0</v>
      </c>
      <c r="E54" s="61" t="s">
        <v>14</v>
      </c>
      <c r="F54" s="59" t="s">
        <v>39</v>
      </c>
      <c r="G54" s="99"/>
      <c r="H54" s="99"/>
      <c r="I54" s="99"/>
      <c r="J54" s="100" t="s">
        <v>15</v>
      </c>
    </row>
    <row r="55" spans="3:10" ht="34.4" customHeight="1" thickBot="1" x14ac:dyDescent="0.4">
      <c r="C55" s="101" t="s">
        <v>12</v>
      </c>
      <c r="D55" s="102" t="s">
        <v>78</v>
      </c>
      <c r="E55" s="103">
        <v>1</v>
      </c>
      <c r="F55" s="8"/>
      <c r="G55" s="104"/>
      <c r="H55" s="104"/>
      <c r="I55" s="104"/>
      <c r="J55" s="105">
        <f>F55</f>
        <v>0</v>
      </c>
    </row>
    <row r="57" spans="3:10" ht="27" customHeight="1" thickBot="1" x14ac:dyDescent="0.4">
      <c r="D57" s="106"/>
      <c r="E57" s="106"/>
      <c r="F57" s="106"/>
      <c r="G57" s="106"/>
      <c r="H57" s="259" t="s">
        <v>34</v>
      </c>
      <c r="I57" s="259"/>
      <c r="J57" s="108">
        <f>SUM(J21:J32,J35:J44,J45,J47,J49,J52,J55)</f>
        <v>0</v>
      </c>
    </row>
    <row r="58" spans="3:10" ht="27" customHeight="1" thickTop="1" thickBot="1" x14ac:dyDescent="0.4">
      <c r="C58" s="50"/>
      <c r="D58" s="50"/>
      <c r="E58" s="50"/>
      <c r="F58" s="50"/>
      <c r="H58" s="259" t="s">
        <v>33</v>
      </c>
      <c r="I58" s="259"/>
      <c r="J58" s="110" t="str">
        <f>IF(G7="YES",J57*15%," ")</f>
        <v xml:space="preserve"> </v>
      </c>
    </row>
    <row r="59" spans="3:10" ht="27" customHeight="1" thickTop="1" thickBot="1" x14ac:dyDescent="0.4">
      <c r="C59" s="50"/>
      <c r="D59" s="50"/>
      <c r="E59" s="50"/>
      <c r="F59" s="50"/>
      <c r="H59" s="259" t="s">
        <v>35</v>
      </c>
      <c r="I59" s="259"/>
      <c r="J59" s="110">
        <f>SUM(J57:J58)</f>
        <v>0</v>
      </c>
    </row>
    <row r="60" spans="3:10" ht="27" customHeight="1" thickTop="1" x14ac:dyDescent="0.35">
      <c r="C60" s="50"/>
      <c r="D60" s="50"/>
      <c r="E60" s="50"/>
      <c r="F60" s="50"/>
      <c r="H60" s="107"/>
      <c r="I60" s="107"/>
      <c r="J60" s="111"/>
    </row>
    <row r="61" spans="3:10" ht="23.4" customHeight="1" x14ac:dyDescent="0.35">
      <c r="D61" s="112" t="s">
        <v>79</v>
      </c>
      <c r="E61" s="260"/>
      <c r="F61" s="261"/>
      <c r="G61" s="261"/>
      <c r="H61" s="261"/>
      <c r="I61" s="261"/>
      <c r="J61" s="262"/>
    </row>
    <row r="62" spans="3:10" x14ac:dyDescent="0.35">
      <c r="C62" s="113"/>
      <c r="D62" s="113"/>
      <c r="E62" s="113"/>
      <c r="F62" s="113"/>
      <c r="G62" s="113"/>
      <c r="H62" s="113"/>
      <c r="I62" s="113"/>
      <c r="J62" s="114"/>
    </row>
    <row r="63" spans="3:10" s="116" customFormat="1" ht="19.649999999999999" customHeight="1" x14ac:dyDescent="0.35">
      <c r="C63" s="115" t="s">
        <v>30</v>
      </c>
      <c r="J63" s="117"/>
    </row>
    <row r="64" spans="3:10" ht="8.4" customHeight="1" thickBot="1" x14ac:dyDescent="0.4"/>
    <row r="65" spans="3:11" ht="36.65" customHeight="1" thickBot="1" x14ac:dyDescent="0.4">
      <c r="C65" s="263" t="s">
        <v>37</v>
      </c>
      <c r="D65" s="60" t="s">
        <v>0</v>
      </c>
      <c r="E65" s="59" t="s">
        <v>14</v>
      </c>
      <c r="F65" s="59" t="s">
        <v>56</v>
      </c>
      <c r="G65" s="84" t="s">
        <v>57</v>
      </c>
    </row>
    <row r="66" spans="3:11" ht="24" customHeight="1" x14ac:dyDescent="0.35">
      <c r="C66" s="264"/>
      <c r="D66" s="211" t="s">
        <v>92</v>
      </c>
      <c r="E66" s="176">
        <v>1</v>
      </c>
      <c r="F66" s="4"/>
      <c r="G66" s="177">
        <f>(F66*1.15)*E66</f>
        <v>0</v>
      </c>
      <c r="I66" s="122" t="s">
        <v>40</v>
      </c>
    </row>
    <row r="67" spans="3:11" ht="24" customHeight="1" x14ac:dyDescent="0.35">
      <c r="C67" s="264"/>
      <c r="D67" s="212" t="s">
        <v>93</v>
      </c>
      <c r="E67" s="124">
        <v>1</v>
      </c>
      <c r="F67" s="5"/>
      <c r="G67" s="177">
        <f t="shared" ref="G67:G73" si="8">(F67*1.15)*E67</f>
        <v>0</v>
      </c>
      <c r="I67" s="50"/>
    </row>
    <row r="68" spans="3:11" ht="24" customHeight="1" x14ac:dyDescent="0.35">
      <c r="C68" s="264"/>
      <c r="D68" s="212" t="s">
        <v>20</v>
      </c>
      <c r="E68" s="124">
        <v>1</v>
      </c>
      <c r="F68" s="5"/>
      <c r="G68" s="177">
        <f t="shared" si="8"/>
        <v>0</v>
      </c>
      <c r="I68" s="50"/>
    </row>
    <row r="69" spans="3:11" ht="24" customHeight="1" thickBot="1" x14ac:dyDescent="0.4">
      <c r="C69" s="264"/>
      <c r="D69" s="212" t="s">
        <v>91</v>
      </c>
      <c r="E69" s="124">
        <v>1</v>
      </c>
      <c r="F69" s="5"/>
      <c r="G69" s="177">
        <f t="shared" si="8"/>
        <v>0</v>
      </c>
      <c r="I69" s="129"/>
      <c r="J69" s="129"/>
    </row>
    <row r="70" spans="3:11" ht="24" customHeight="1" x14ac:dyDescent="0.35">
      <c r="C70" s="264"/>
      <c r="D70" s="212" t="s">
        <v>18</v>
      </c>
      <c r="E70" s="124">
        <v>1</v>
      </c>
      <c r="F70" s="5"/>
      <c r="G70" s="177">
        <f t="shared" si="8"/>
        <v>0</v>
      </c>
      <c r="H70" s="50"/>
      <c r="I70" s="266" t="s">
        <v>41</v>
      </c>
      <c r="J70" s="266"/>
    </row>
    <row r="71" spans="3:11" ht="24" customHeight="1" x14ac:dyDescent="0.35">
      <c r="C71" s="264"/>
      <c r="D71" s="212" t="s">
        <v>17</v>
      </c>
      <c r="E71" s="124">
        <v>1</v>
      </c>
      <c r="F71" s="5"/>
      <c r="G71" s="177">
        <f t="shared" si="8"/>
        <v>0</v>
      </c>
    </row>
    <row r="72" spans="3:11" ht="24" customHeight="1" x14ac:dyDescent="0.35">
      <c r="C72" s="264"/>
      <c r="D72" s="212" t="s">
        <v>94</v>
      </c>
      <c r="E72" s="124">
        <v>1</v>
      </c>
      <c r="F72" s="5"/>
      <c r="G72" s="177">
        <f t="shared" si="8"/>
        <v>0</v>
      </c>
    </row>
    <row r="73" spans="3:11" ht="24" customHeight="1" thickBot="1" x14ac:dyDescent="0.4">
      <c r="C73" s="265"/>
      <c r="D73" s="213" t="s">
        <v>95</v>
      </c>
      <c r="E73" s="180">
        <v>1</v>
      </c>
      <c r="F73" s="6"/>
      <c r="G73" s="181">
        <f t="shared" si="8"/>
        <v>0</v>
      </c>
    </row>
    <row r="74" spans="3:11" ht="24" customHeight="1" x14ac:dyDescent="0.35">
      <c r="C74" s="106"/>
      <c r="D74" s="130"/>
      <c r="E74" s="55"/>
      <c r="F74" s="131"/>
      <c r="G74" s="132"/>
      <c r="I74" s="133" t="s">
        <v>42</v>
      </c>
      <c r="J74" s="133"/>
      <c r="K74" s="52"/>
    </row>
    <row r="75" spans="3:11" ht="24" customHeight="1" x14ac:dyDescent="0.35">
      <c r="C75" s="106"/>
      <c r="D75" s="130"/>
      <c r="E75" s="55"/>
      <c r="F75" s="131"/>
      <c r="G75" s="132"/>
      <c r="I75" s="50"/>
      <c r="J75" s="50"/>
      <c r="K75" s="52"/>
    </row>
    <row r="76" spans="3:11" x14ac:dyDescent="0.35">
      <c r="D76" s="134"/>
      <c r="I76" s="135"/>
      <c r="J76" s="135"/>
      <c r="K76" s="136"/>
    </row>
    <row r="77" spans="3:11" x14ac:dyDescent="0.35">
      <c r="I77" s="135"/>
      <c r="J77" s="135"/>
      <c r="K77" s="137"/>
    </row>
    <row r="78" spans="3:11" ht="15.5" x14ac:dyDescent="0.35">
      <c r="I78" s="138"/>
    </row>
  </sheetData>
  <sheetProtection algorithmName="SHA-512" hashValue="BvDDTOrSCFnGKB8JPHqpHulxMYjpHhK5Jf6AmXvcYZmoKVr3+z97qRtabxLEzqFwpnyjZPQoyuBygL9QZe0ZLw==" saltValue="NYGSTig2N8X4fV4JAeHskw==" spinCount="100000" sheet="1" objects="1" scenarios="1"/>
  <mergeCells count="22">
    <mergeCell ref="C12:H12"/>
    <mergeCell ref="C4:J4"/>
    <mergeCell ref="C5:J5"/>
    <mergeCell ref="D9:H9"/>
    <mergeCell ref="C10:H10"/>
    <mergeCell ref="C11:H11"/>
    <mergeCell ref="C13:H13"/>
    <mergeCell ref="C14:H14"/>
    <mergeCell ref="C15:H15"/>
    <mergeCell ref="C16:H16"/>
    <mergeCell ref="C17:H17"/>
    <mergeCell ref="H59:I59"/>
    <mergeCell ref="E61:J61"/>
    <mergeCell ref="C65:C73"/>
    <mergeCell ref="I70:J70"/>
    <mergeCell ref="C21:C22"/>
    <mergeCell ref="C23:C24"/>
    <mergeCell ref="C25:C28"/>
    <mergeCell ref="C29:C32"/>
    <mergeCell ref="C35:C44"/>
    <mergeCell ref="H57:I57"/>
    <mergeCell ref="H58:I58"/>
  </mergeCells>
  <dataValidations count="1">
    <dataValidation type="list" allowBlank="1" showInputMessage="1" showErrorMessage="1" sqref="G7" xr:uid="{71CBEB2E-B474-4AFD-A08C-CEDB694F7288}">
      <formula1>"YES,NO"</formula1>
    </dataValidation>
  </dataValidations>
  <pageMargins left="0.70866141732283472" right="0.70866141732283472" top="0.74803149606299213" bottom="0.74803149606299213" header="0.31496062992125984" footer="0.31496062992125984"/>
  <pageSetup paperSize="9" scale="34" orientation="portrait" r:id="rId1"/>
  <ignoredErrors>
    <ignoredError sqref="H23:H24 J22 G33:J33 J28 G53:J55 J52 H50 J49 H48 J47 H46 H29:H32 J21 J23:J24 J29:J32 J34 H51 J51 G21:G24 I21:I24 G46 G48 G50 G51:G52 G49 G47 J50 J48 J46 I46 I48 I50 I51:I52 I49 I47 H25:H27 J25:J27 G25:G28 I25:I28 G29:G32 I29:I32" unlocked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2FB18B-250A-4536-83F6-D75ED6AE174F}">
  <sheetPr>
    <tabColor rgb="FF7030A0"/>
    <pageSetUpPr fitToPage="1"/>
  </sheetPr>
  <dimension ref="B2:L77"/>
  <sheetViews>
    <sheetView showGridLines="0" tabSelected="1" topLeftCell="A54" zoomScale="70" zoomScaleNormal="70" workbookViewId="0">
      <selection activeCell="E60" sqref="E60:J60"/>
    </sheetView>
  </sheetViews>
  <sheetFormatPr defaultColWidth="8.90625" defaultRowHeight="14.5" x14ac:dyDescent="0.35"/>
  <cols>
    <col min="1" max="1" width="4.08984375" customWidth="1"/>
    <col min="2" max="2" width="3.54296875" customWidth="1"/>
    <col min="3" max="3" width="29.453125" customWidth="1"/>
    <col min="4" max="4" width="58.54296875" customWidth="1"/>
    <col min="5" max="5" width="21.54296875" customWidth="1"/>
    <col min="6" max="6" width="26" customWidth="1"/>
    <col min="7" max="7" width="26.08984375" customWidth="1"/>
    <col min="8" max="8" width="26.54296875" customWidth="1"/>
    <col min="9" max="9" width="28.90625" customWidth="1"/>
    <col min="10" max="10" width="27.54296875" style="58" customWidth="1"/>
    <col min="11" max="11" width="2.453125" customWidth="1"/>
  </cols>
  <sheetData>
    <row r="2" spans="2:12" ht="15" x14ac:dyDescent="0.35">
      <c r="D2" s="49"/>
      <c r="E2" s="49"/>
      <c r="F2" s="49" t="s">
        <v>55</v>
      </c>
      <c r="G2" s="49"/>
      <c r="H2" s="49"/>
      <c r="I2" s="49"/>
      <c r="J2" s="49"/>
      <c r="K2" s="49"/>
      <c r="L2" s="49"/>
    </row>
    <row r="4" spans="2:12" ht="17.399999999999999" customHeight="1" x14ac:dyDescent="0.35">
      <c r="C4" s="275" t="s">
        <v>36</v>
      </c>
      <c r="D4" s="275"/>
      <c r="E4" s="275"/>
      <c r="F4" s="275"/>
      <c r="G4" s="275"/>
      <c r="H4" s="275"/>
      <c r="I4" s="275"/>
      <c r="J4" s="275"/>
    </row>
    <row r="5" spans="2:12" ht="17.399999999999999" customHeight="1" x14ac:dyDescent="0.35">
      <c r="C5" s="275" t="s">
        <v>140</v>
      </c>
      <c r="D5" s="275"/>
      <c r="E5" s="275"/>
      <c r="F5" s="275"/>
      <c r="G5" s="275"/>
      <c r="H5" s="275"/>
      <c r="I5" s="275"/>
      <c r="J5" s="275"/>
    </row>
    <row r="7" spans="2:12" s="50" customFormat="1" ht="28.65" customHeight="1" x14ac:dyDescent="0.3">
      <c r="C7" s="51" t="s">
        <v>38</v>
      </c>
      <c r="D7" s="47" t="s">
        <v>135</v>
      </c>
      <c r="F7" s="51" t="s">
        <v>132</v>
      </c>
      <c r="G7" s="48" t="s">
        <v>63</v>
      </c>
      <c r="J7" s="52"/>
    </row>
    <row r="8" spans="2:12" s="50" customFormat="1" ht="10.65" customHeight="1" x14ac:dyDescent="0.3">
      <c r="C8" s="51"/>
      <c r="D8" s="53"/>
      <c r="J8" s="52"/>
    </row>
    <row r="9" spans="2:12" s="50" customFormat="1" ht="27" customHeight="1" x14ac:dyDescent="0.3">
      <c r="C9" s="54" t="s">
        <v>53</v>
      </c>
      <c r="D9" s="276" t="s">
        <v>138</v>
      </c>
      <c r="E9" s="276"/>
      <c r="F9" s="276"/>
      <c r="G9" s="276"/>
      <c r="H9" s="276"/>
      <c r="J9" s="52"/>
    </row>
    <row r="10" spans="2:12" s="56" customFormat="1" ht="25.65" customHeight="1" x14ac:dyDescent="0.25">
      <c r="B10" s="55">
        <v>1</v>
      </c>
      <c r="C10" s="272" t="s">
        <v>64</v>
      </c>
      <c r="D10" s="272"/>
      <c r="E10" s="272"/>
      <c r="F10" s="272"/>
      <c r="G10" s="272"/>
      <c r="H10" s="272"/>
      <c r="J10" s="57"/>
    </row>
    <row r="11" spans="2:12" s="56" customFormat="1" ht="25.65" customHeight="1" x14ac:dyDescent="0.25">
      <c r="B11" s="55">
        <v>2</v>
      </c>
      <c r="C11" s="272" t="s">
        <v>44</v>
      </c>
      <c r="D11" s="272"/>
      <c r="E11" s="272"/>
      <c r="F11" s="272"/>
      <c r="G11" s="272"/>
      <c r="H11" s="272"/>
      <c r="J11" s="57"/>
    </row>
    <row r="12" spans="2:12" s="56" customFormat="1" ht="25.65" customHeight="1" x14ac:dyDescent="0.25">
      <c r="B12" s="55">
        <v>3</v>
      </c>
      <c r="C12" s="274" t="s">
        <v>43</v>
      </c>
      <c r="D12" s="274"/>
      <c r="E12" s="274"/>
      <c r="F12" s="274"/>
      <c r="G12" s="274"/>
      <c r="H12" s="274"/>
      <c r="J12" s="57"/>
    </row>
    <row r="13" spans="2:12" s="56" customFormat="1" ht="25.65" customHeight="1" x14ac:dyDescent="0.25">
      <c r="B13" s="55">
        <v>4</v>
      </c>
      <c r="C13" s="272" t="s">
        <v>45</v>
      </c>
      <c r="D13" s="272"/>
      <c r="E13" s="272"/>
      <c r="F13" s="272"/>
      <c r="G13" s="272"/>
      <c r="H13" s="272"/>
      <c r="J13" s="57"/>
    </row>
    <row r="14" spans="2:12" s="56" customFormat="1" ht="25.65" customHeight="1" x14ac:dyDescent="0.25">
      <c r="B14" s="55">
        <v>5</v>
      </c>
      <c r="C14" s="272" t="s">
        <v>46</v>
      </c>
      <c r="D14" s="272"/>
      <c r="E14" s="272"/>
      <c r="F14" s="272"/>
      <c r="G14" s="272"/>
      <c r="H14" s="272"/>
      <c r="J14" s="57"/>
    </row>
    <row r="15" spans="2:12" s="56" customFormat="1" ht="25.65" customHeight="1" x14ac:dyDescent="0.25">
      <c r="B15" s="55">
        <v>6</v>
      </c>
      <c r="C15" s="273" t="s">
        <v>149</v>
      </c>
      <c r="D15" s="273"/>
      <c r="E15" s="273"/>
      <c r="F15" s="273"/>
      <c r="G15" s="273"/>
      <c r="H15" s="273"/>
      <c r="J15" s="57"/>
    </row>
    <row r="16" spans="2:12" s="56" customFormat="1" ht="25.65" customHeight="1" x14ac:dyDescent="0.25">
      <c r="B16" s="55">
        <v>7</v>
      </c>
      <c r="C16" s="272" t="s">
        <v>48</v>
      </c>
      <c r="D16" s="272"/>
      <c r="E16" s="272"/>
      <c r="F16" s="272"/>
      <c r="G16" s="272"/>
      <c r="H16" s="272"/>
      <c r="J16" s="57"/>
    </row>
    <row r="17" spans="2:10" s="56" customFormat="1" ht="25.65" customHeight="1" x14ac:dyDescent="0.25">
      <c r="B17" s="55">
        <v>8</v>
      </c>
      <c r="C17" s="274" t="s">
        <v>54</v>
      </c>
      <c r="D17" s="274"/>
      <c r="E17" s="274"/>
      <c r="F17" s="274"/>
      <c r="G17" s="274"/>
      <c r="H17" s="274"/>
      <c r="J17" s="57"/>
    </row>
    <row r="18" spans="2:10" ht="9" customHeight="1" x14ac:dyDescent="0.35">
      <c r="C18" s="50"/>
      <c r="D18" s="50"/>
      <c r="E18" s="50"/>
      <c r="F18" s="50"/>
      <c r="G18" s="50"/>
      <c r="H18" s="50"/>
    </row>
    <row r="19" spans="2:10" ht="9" customHeight="1" thickBot="1" x14ac:dyDescent="0.4">
      <c r="C19" s="50"/>
      <c r="D19" s="50"/>
      <c r="E19" s="50"/>
      <c r="F19" s="50"/>
      <c r="G19" s="50"/>
      <c r="H19" s="50"/>
    </row>
    <row r="20" spans="2:10" ht="55.65" customHeight="1" thickBot="1" x14ac:dyDescent="0.4">
      <c r="C20" s="59" t="s">
        <v>26</v>
      </c>
      <c r="D20" s="60" t="s">
        <v>0</v>
      </c>
      <c r="E20" s="61" t="s">
        <v>14</v>
      </c>
      <c r="F20" s="59" t="s">
        <v>58</v>
      </c>
      <c r="G20" s="59" t="s">
        <v>142</v>
      </c>
      <c r="H20" s="59" t="s">
        <v>61</v>
      </c>
      <c r="I20" s="59" t="s">
        <v>143</v>
      </c>
      <c r="J20" s="62" t="s">
        <v>31</v>
      </c>
    </row>
    <row r="21" spans="2:10" ht="39.65" customHeight="1" thickBot="1" x14ac:dyDescent="0.4">
      <c r="C21" s="214" t="s">
        <v>127</v>
      </c>
      <c r="D21" s="215" t="s">
        <v>106</v>
      </c>
      <c r="E21" s="169">
        <v>1</v>
      </c>
      <c r="F21" s="39"/>
      <c r="G21" s="170">
        <f>E21*F21*6</f>
        <v>0</v>
      </c>
      <c r="H21" s="40"/>
      <c r="I21" s="170">
        <f>E21*H21*6</f>
        <v>0</v>
      </c>
      <c r="J21" s="105">
        <f>G21+I21</f>
        <v>0</v>
      </c>
    </row>
    <row r="22" spans="2:10" ht="28.65" customHeight="1" x14ac:dyDescent="0.35">
      <c r="C22" s="268" t="s">
        <v>122</v>
      </c>
      <c r="D22" s="216" t="s">
        <v>20</v>
      </c>
      <c r="E22" s="217">
        <v>1</v>
      </c>
      <c r="F22" s="41"/>
      <c r="G22" s="65">
        <f>E22*F22*6</f>
        <v>0</v>
      </c>
      <c r="H22" s="42"/>
      <c r="I22" s="65">
        <f>E22*H22*6</f>
        <v>0</v>
      </c>
      <c r="J22" s="183">
        <f t="shared" ref="J22:J38" si="0">G22+I22</f>
        <v>0</v>
      </c>
    </row>
    <row r="23" spans="2:10" ht="28.65" customHeight="1" x14ac:dyDescent="0.35">
      <c r="C23" s="268"/>
      <c r="D23" s="185" t="s">
        <v>19</v>
      </c>
      <c r="E23" s="68">
        <v>1</v>
      </c>
      <c r="F23" s="17"/>
      <c r="G23" s="69">
        <f t="shared" ref="G23:G38" si="1">E23*F23*6</f>
        <v>0</v>
      </c>
      <c r="H23" s="22"/>
      <c r="I23" s="69">
        <f t="shared" ref="I23:I38" si="2">E23*H23*6</f>
        <v>0</v>
      </c>
      <c r="J23" s="70">
        <f t="shared" si="0"/>
        <v>0</v>
      </c>
    </row>
    <row r="24" spans="2:10" ht="28.65" customHeight="1" x14ac:dyDescent="0.35">
      <c r="C24" s="268"/>
      <c r="D24" s="185" t="s">
        <v>18</v>
      </c>
      <c r="E24" s="68">
        <v>4</v>
      </c>
      <c r="F24" s="17"/>
      <c r="G24" s="69">
        <f t="shared" si="1"/>
        <v>0</v>
      </c>
      <c r="H24" s="22"/>
      <c r="I24" s="69">
        <f t="shared" si="2"/>
        <v>0</v>
      </c>
      <c r="J24" s="70">
        <f t="shared" si="0"/>
        <v>0</v>
      </c>
    </row>
    <row r="25" spans="2:10" ht="26.4" customHeight="1" x14ac:dyDescent="0.35">
      <c r="C25" s="268"/>
      <c r="D25" s="185" t="s">
        <v>17</v>
      </c>
      <c r="E25" s="68">
        <v>4</v>
      </c>
      <c r="F25" s="17"/>
      <c r="G25" s="69">
        <f t="shared" si="1"/>
        <v>0</v>
      </c>
      <c r="H25" s="22"/>
      <c r="I25" s="69">
        <f t="shared" si="2"/>
        <v>0</v>
      </c>
      <c r="J25" s="70">
        <f t="shared" si="0"/>
        <v>0</v>
      </c>
    </row>
    <row r="26" spans="2:10" ht="26.4" customHeight="1" thickBot="1" x14ac:dyDescent="0.4">
      <c r="C26" s="268"/>
      <c r="D26" s="187" t="s">
        <v>103</v>
      </c>
      <c r="E26" s="72">
        <v>2</v>
      </c>
      <c r="F26" s="37"/>
      <c r="G26" s="73">
        <f t="shared" si="1"/>
        <v>0</v>
      </c>
      <c r="H26" s="38"/>
      <c r="I26" s="73">
        <f t="shared" si="2"/>
        <v>0</v>
      </c>
      <c r="J26" s="74">
        <f t="shared" si="0"/>
        <v>0</v>
      </c>
    </row>
    <row r="27" spans="2:10" ht="26.4" customHeight="1" x14ac:dyDescent="0.35">
      <c r="C27" s="267" t="s">
        <v>123</v>
      </c>
      <c r="D27" s="75" t="s">
        <v>20</v>
      </c>
      <c r="E27" s="76">
        <v>1</v>
      </c>
      <c r="F27" s="35"/>
      <c r="G27" s="65">
        <f t="shared" si="1"/>
        <v>0</v>
      </c>
      <c r="H27" s="36"/>
      <c r="I27" s="65">
        <f t="shared" si="2"/>
        <v>0</v>
      </c>
      <c r="J27" s="66">
        <f t="shared" si="0"/>
        <v>0</v>
      </c>
    </row>
    <row r="28" spans="2:10" ht="26.4" customHeight="1" x14ac:dyDescent="0.35">
      <c r="C28" s="268"/>
      <c r="D28" s="218" t="s">
        <v>19</v>
      </c>
      <c r="E28" s="219">
        <v>1</v>
      </c>
      <c r="F28" s="33"/>
      <c r="G28" s="69">
        <f t="shared" si="1"/>
        <v>0</v>
      </c>
      <c r="H28" s="34"/>
      <c r="I28" s="69">
        <f t="shared" si="2"/>
        <v>0</v>
      </c>
      <c r="J28" s="70">
        <f t="shared" si="0"/>
        <v>0</v>
      </c>
    </row>
    <row r="29" spans="2:10" ht="26.4" customHeight="1" x14ac:dyDescent="0.35">
      <c r="C29" s="268"/>
      <c r="D29" s="185" t="s">
        <v>18</v>
      </c>
      <c r="E29" s="186">
        <v>2</v>
      </c>
      <c r="F29" s="17"/>
      <c r="G29" s="69">
        <f t="shared" si="1"/>
        <v>0</v>
      </c>
      <c r="H29" s="22"/>
      <c r="I29" s="69">
        <f t="shared" si="2"/>
        <v>0</v>
      </c>
      <c r="J29" s="70">
        <f t="shared" si="0"/>
        <v>0</v>
      </c>
    </row>
    <row r="30" spans="2:10" ht="26.4" customHeight="1" x14ac:dyDescent="0.35">
      <c r="C30" s="268"/>
      <c r="D30" s="185" t="s">
        <v>17</v>
      </c>
      <c r="E30" s="186">
        <v>2</v>
      </c>
      <c r="F30" s="17"/>
      <c r="G30" s="69">
        <f t="shared" si="1"/>
        <v>0</v>
      </c>
      <c r="H30" s="22"/>
      <c r="I30" s="69">
        <f t="shared" si="2"/>
        <v>0</v>
      </c>
      <c r="J30" s="70">
        <f t="shared" si="0"/>
        <v>0</v>
      </c>
    </row>
    <row r="31" spans="2:10" ht="26.4" customHeight="1" x14ac:dyDescent="0.35">
      <c r="C31" s="268"/>
      <c r="D31" s="185" t="s">
        <v>104</v>
      </c>
      <c r="E31" s="186">
        <v>2</v>
      </c>
      <c r="F31" s="17"/>
      <c r="G31" s="69">
        <f t="shared" si="1"/>
        <v>0</v>
      </c>
      <c r="H31" s="22"/>
      <c r="I31" s="69">
        <f t="shared" si="2"/>
        <v>0</v>
      </c>
      <c r="J31" s="70">
        <f t="shared" si="0"/>
        <v>0</v>
      </c>
    </row>
    <row r="32" spans="2:10" ht="34.4" customHeight="1" thickBot="1" x14ac:dyDescent="0.4">
      <c r="C32" s="284"/>
      <c r="D32" s="187" t="s">
        <v>105</v>
      </c>
      <c r="E32" s="188">
        <v>2</v>
      </c>
      <c r="F32" s="37"/>
      <c r="G32" s="73">
        <f t="shared" si="1"/>
        <v>0</v>
      </c>
      <c r="H32" s="38"/>
      <c r="I32" s="73">
        <f t="shared" si="2"/>
        <v>0</v>
      </c>
      <c r="J32" s="74">
        <f t="shared" si="0"/>
        <v>0</v>
      </c>
    </row>
    <row r="33" spans="3:10" ht="26.4" customHeight="1" x14ac:dyDescent="0.35">
      <c r="C33" s="267" t="s">
        <v>124</v>
      </c>
      <c r="D33" s="75" t="s">
        <v>18</v>
      </c>
      <c r="E33" s="76">
        <v>1</v>
      </c>
      <c r="F33" s="35"/>
      <c r="G33" s="65">
        <f t="shared" si="1"/>
        <v>0</v>
      </c>
      <c r="H33" s="36"/>
      <c r="I33" s="65">
        <f t="shared" si="2"/>
        <v>0</v>
      </c>
      <c r="J33" s="66">
        <f t="shared" si="0"/>
        <v>0</v>
      </c>
    </row>
    <row r="34" spans="3:10" ht="26.4" customHeight="1" thickBot="1" x14ac:dyDescent="0.4">
      <c r="C34" s="284"/>
      <c r="D34" s="187" t="s">
        <v>17</v>
      </c>
      <c r="E34" s="188">
        <v>1</v>
      </c>
      <c r="F34" s="37"/>
      <c r="G34" s="73">
        <f t="shared" si="1"/>
        <v>0</v>
      </c>
      <c r="H34" s="38"/>
      <c r="I34" s="73">
        <f t="shared" si="2"/>
        <v>0</v>
      </c>
      <c r="J34" s="74">
        <f t="shared" si="0"/>
        <v>0</v>
      </c>
    </row>
    <row r="35" spans="3:10" ht="26.4" customHeight="1" x14ac:dyDescent="0.35">
      <c r="C35" s="267" t="s">
        <v>125</v>
      </c>
      <c r="D35" s="75" t="s">
        <v>18</v>
      </c>
      <c r="E35" s="76">
        <v>2</v>
      </c>
      <c r="F35" s="35"/>
      <c r="G35" s="65">
        <f t="shared" si="1"/>
        <v>0</v>
      </c>
      <c r="H35" s="36"/>
      <c r="I35" s="65">
        <f t="shared" si="2"/>
        <v>0</v>
      </c>
      <c r="J35" s="66">
        <f t="shared" si="0"/>
        <v>0</v>
      </c>
    </row>
    <row r="36" spans="3:10" ht="26.4" customHeight="1" thickBot="1" x14ac:dyDescent="0.4">
      <c r="C36" s="284"/>
      <c r="D36" s="187" t="s">
        <v>17</v>
      </c>
      <c r="E36" s="188">
        <v>2</v>
      </c>
      <c r="F36" s="37"/>
      <c r="G36" s="73">
        <f t="shared" si="1"/>
        <v>0</v>
      </c>
      <c r="H36" s="38"/>
      <c r="I36" s="73">
        <f t="shared" si="2"/>
        <v>0</v>
      </c>
      <c r="J36" s="74">
        <f t="shared" si="0"/>
        <v>0</v>
      </c>
    </row>
    <row r="37" spans="3:10" ht="26.4" customHeight="1" x14ac:dyDescent="0.35">
      <c r="C37" s="288" t="s">
        <v>126</v>
      </c>
      <c r="D37" s="220" t="s">
        <v>18</v>
      </c>
      <c r="E37" s="219">
        <v>1</v>
      </c>
      <c r="F37" s="33"/>
      <c r="G37" s="205">
        <f t="shared" si="1"/>
        <v>0</v>
      </c>
      <c r="H37" s="34"/>
      <c r="I37" s="205">
        <f t="shared" si="2"/>
        <v>0</v>
      </c>
      <c r="J37" s="221">
        <f t="shared" si="0"/>
        <v>0</v>
      </c>
    </row>
    <row r="38" spans="3:10" ht="26.4" customHeight="1" thickBot="1" x14ac:dyDescent="0.4">
      <c r="C38" s="289"/>
      <c r="D38" s="222" t="s">
        <v>17</v>
      </c>
      <c r="E38" s="186">
        <v>1</v>
      </c>
      <c r="F38" s="28"/>
      <c r="G38" s="73">
        <f t="shared" si="1"/>
        <v>0</v>
      </c>
      <c r="H38" s="29"/>
      <c r="I38" s="73">
        <f t="shared" si="2"/>
        <v>0</v>
      </c>
      <c r="J38" s="151">
        <f t="shared" si="0"/>
        <v>0</v>
      </c>
    </row>
    <row r="39" spans="3:10" ht="9" customHeight="1" thickBot="1" x14ac:dyDescent="0.4">
      <c r="C39" s="79"/>
      <c r="D39" s="80"/>
      <c r="E39" s="190"/>
      <c r="F39" s="82"/>
      <c r="G39" s="82"/>
      <c r="H39" s="82"/>
      <c r="I39" s="82"/>
      <c r="J39" s="192"/>
    </row>
    <row r="40" spans="3:10" ht="43.65" customHeight="1" thickBot="1" x14ac:dyDescent="0.4">
      <c r="C40" s="84" t="s">
        <v>49</v>
      </c>
      <c r="D40" s="85" t="s">
        <v>0</v>
      </c>
      <c r="E40" s="86" t="s">
        <v>14</v>
      </c>
      <c r="F40" s="84" t="s">
        <v>146</v>
      </c>
      <c r="G40" s="59" t="s">
        <v>147</v>
      </c>
      <c r="H40" s="87"/>
      <c r="I40" s="223"/>
      <c r="J40" s="86" t="s">
        <v>31</v>
      </c>
    </row>
    <row r="41" spans="3:10" ht="26.4" customHeight="1" x14ac:dyDescent="0.35">
      <c r="C41" s="286" t="s">
        <v>47</v>
      </c>
      <c r="D41" s="194" t="s">
        <v>2</v>
      </c>
      <c r="E41" s="155">
        <v>13</v>
      </c>
      <c r="F41" s="30"/>
      <c r="G41" s="65">
        <f>E41*F41*12</f>
        <v>0</v>
      </c>
      <c r="H41" s="196"/>
      <c r="I41" s="92"/>
      <c r="J41" s="156">
        <f>G41</f>
        <v>0</v>
      </c>
    </row>
    <row r="42" spans="3:10" ht="26.4" customHeight="1" x14ac:dyDescent="0.35">
      <c r="C42" s="269"/>
      <c r="D42" s="89" t="s">
        <v>98</v>
      </c>
      <c r="E42" s="90">
        <v>16</v>
      </c>
      <c r="F42" s="26"/>
      <c r="G42" s="69">
        <f t="shared" ref="G42:G51" si="3">E42*F42*12</f>
        <v>0</v>
      </c>
      <c r="H42" s="93"/>
      <c r="I42" s="163"/>
      <c r="J42" s="224">
        <f>G42</f>
        <v>0</v>
      </c>
    </row>
    <row r="43" spans="3:10" ht="26.4" customHeight="1" x14ac:dyDescent="0.35">
      <c r="C43" s="269"/>
      <c r="D43" s="89" t="s">
        <v>3</v>
      </c>
      <c r="E43" s="90">
        <v>3</v>
      </c>
      <c r="F43" s="26"/>
      <c r="G43" s="69">
        <f t="shared" si="3"/>
        <v>0</v>
      </c>
      <c r="H43" s="93"/>
      <c r="I43" s="163"/>
      <c r="J43" s="224">
        <f t="shared" ref="J43:J51" si="4">G43</f>
        <v>0</v>
      </c>
    </row>
    <row r="44" spans="3:10" ht="26.4" customHeight="1" x14ac:dyDescent="0.35">
      <c r="C44" s="269"/>
      <c r="D44" s="89" t="s">
        <v>83</v>
      </c>
      <c r="E44" s="90">
        <v>2</v>
      </c>
      <c r="F44" s="26"/>
      <c r="G44" s="69">
        <f t="shared" si="3"/>
        <v>0</v>
      </c>
      <c r="H44" s="93"/>
      <c r="I44" s="163"/>
      <c r="J44" s="224">
        <f t="shared" si="4"/>
        <v>0</v>
      </c>
    </row>
    <row r="45" spans="3:10" ht="26.4" customHeight="1" x14ac:dyDescent="0.35">
      <c r="C45" s="269"/>
      <c r="D45" s="89" t="s">
        <v>99</v>
      </c>
      <c r="E45" s="90">
        <v>5</v>
      </c>
      <c r="F45" s="26"/>
      <c r="G45" s="69">
        <f t="shared" si="3"/>
        <v>0</v>
      </c>
      <c r="H45" s="93"/>
      <c r="I45" s="163"/>
      <c r="J45" s="224">
        <f t="shared" si="4"/>
        <v>0</v>
      </c>
    </row>
    <row r="46" spans="3:10" ht="26.4" customHeight="1" x14ac:dyDescent="0.35">
      <c r="C46" s="269"/>
      <c r="D46" s="89" t="s">
        <v>77</v>
      </c>
      <c r="E46" s="90">
        <v>13</v>
      </c>
      <c r="F46" s="26"/>
      <c r="G46" s="69">
        <f t="shared" si="3"/>
        <v>0</v>
      </c>
      <c r="H46" s="93"/>
      <c r="I46" s="163"/>
      <c r="J46" s="224">
        <f t="shared" si="4"/>
        <v>0</v>
      </c>
    </row>
    <row r="47" spans="3:10" ht="26.4" customHeight="1" x14ac:dyDescent="0.35">
      <c r="C47" s="269"/>
      <c r="D47" s="89" t="s">
        <v>100</v>
      </c>
      <c r="E47" s="90">
        <v>3</v>
      </c>
      <c r="F47" s="26"/>
      <c r="G47" s="69">
        <f t="shared" si="3"/>
        <v>0</v>
      </c>
      <c r="H47" s="93"/>
      <c r="I47" s="163"/>
      <c r="J47" s="224">
        <f t="shared" si="4"/>
        <v>0</v>
      </c>
    </row>
    <row r="48" spans="3:10" ht="26.4" customHeight="1" x14ac:dyDescent="0.35">
      <c r="C48" s="269"/>
      <c r="D48" s="161" t="s">
        <v>101</v>
      </c>
      <c r="E48" s="162">
        <v>16</v>
      </c>
      <c r="F48" s="43"/>
      <c r="G48" s="69">
        <f t="shared" si="3"/>
        <v>0</v>
      </c>
      <c r="H48" s="95"/>
      <c r="I48" s="163"/>
      <c r="J48" s="224">
        <f t="shared" si="4"/>
        <v>0</v>
      </c>
    </row>
    <row r="49" spans="3:10" ht="26.4" customHeight="1" x14ac:dyDescent="0.35">
      <c r="C49" s="269"/>
      <c r="D49" s="161" t="s">
        <v>80</v>
      </c>
      <c r="E49" s="162">
        <v>10</v>
      </c>
      <c r="F49" s="43"/>
      <c r="G49" s="69">
        <f t="shared" si="3"/>
        <v>0</v>
      </c>
      <c r="H49" s="95"/>
      <c r="I49" s="163"/>
      <c r="J49" s="224">
        <f t="shared" si="4"/>
        <v>0</v>
      </c>
    </row>
    <row r="50" spans="3:10" ht="26.4" customHeight="1" thickBot="1" x14ac:dyDescent="0.4">
      <c r="C50" s="287"/>
      <c r="D50" s="197" t="s">
        <v>7</v>
      </c>
      <c r="E50" s="158">
        <v>16</v>
      </c>
      <c r="F50" s="44"/>
      <c r="G50" s="73">
        <f t="shared" si="3"/>
        <v>0</v>
      </c>
      <c r="H50" s="200"/>
      <c r="I50" s="199"/>
      <c r="J50" s="159">
        <f t="shared" si="4"/>
        <v>0</v>
      </c>
    </row>
    <row r="51" spans="3:10" ht="33" customHeight="1" thickBot="1" x14ac:dyDescent="0.4">
      <c r="C51" s="88" t="s">
        <v>10</v>
      </c>
      <c r="D51" s="225" t="s">
        <v>102</v>
      </c>
      <c r="E51" s="202">
        <v>1</v>
      </c>
      <c r="F51" s="27"/>
      <c r="G51" s="226">
        <f t="shared" si="3"/>
        <v>0</v>
      </c>
      <c r="H51" s="204"/>
      <c r="I51" s="227"/>
      <c r="J51" s="228">
        <f t="shared" si="4"/>
        <v>0</v>
      </c>
    </row>
    <row r="52" spans="3:10" ht="7.65" customHeight="1" thickBot="1" x14ac:dyDescent="0.4">
      <c r="C52" s="96"/>
      <c r="D52" s="97"/>
      <c r="E52" s="97"/>
      <c r="F52" s="97"/>
      <c r="G52" s="229"/>
      <c r="H52" s="97"/>
      <c r="I52" s="229"/>
      <c r="J52" s="98"/>
    </row>
    <row r="53" spans="3:10" ht="32.4" customHeight="1" thickBot="1" x14ac:dyDescent="0.4">
      <c r="C53" s="84" t="s">
        <v>51</v>
      </c>
      <c r="D53" s="85" t="s">
        <v>0</v>
      </c>
      <c r="E53" s="61" t="s">
        <v>14</v>
      </c>
      <c r="F53" s="59" t="s">
        <v>39</v>
      </c>
      <c r="G53" s="99"/>
      <c r="H53" s="99"/>
      <c r="I53" s="99"/>
      <c r="J53" s="100" t="s">
        <v>15</v>
      </c>
    </row>
    <row r="54" spans="3:10" ht="34.4" customHeight="1" thickBot="1" x14ac:dyDescent="0.4">
      <c r="C54" s="101" t="s">
        <v>12</v>
      </c>
      <c r="D54" s="102" t="s">
        <v>107</v>
      </c>
      <c r="E54" s="103">
        <v>1</v>
      </c>
      <c r="F54" s="8"/>
      <c r="G54" s="104"/>
      <c r="H54" s="104"/>
      <c r="I54" s="104"/>
      <c r="J54" s="105">
        <f>F54</f>
        <v>0</v>
      </c>
    </row>
    <row r="56" spans="3:10" ht="27" customHeight="1" thickBot="1" x14ac:dyDescent="0.4">
      <c r="D56" s="106"/>
      <c r="E56" s="106"/>
      <c r="F56" s="106"/>
      <c r="G56" s="106"/>
      <c r="H56" s="259" t="s">
        <v>34</v>
      </c>
      <c r="I56" s="259"/>
      <c r="J56" s="108">
        <f>SUM(J21:J38,J41:J50,J51,J54:J54)</f>
        <v>0</v>
      </c>
    </row>
    <row r="57" spans="3:10" ht="27" customHeight="1" thickTop="1" thickBot="1" x14ac:dyDescent="0.4">
      <c r="C57" s="50"/>
      <c r="D57" s="50"/>
      <c r="E57" s="50"/>
      <c r="F57" s="50"/>
      <c r="H57" s="259" t="s">
        <v>33</v>
      </c>
      <c r="I57" s="259"/>
      <c r="J57" s="110" t="str">
        <f>IF(G7="YES",J56*15%," ")</f>
        <v xml:space="preserve"> </v>
      </c>
    </row>
    <row r="58" spans="3:10" ht="27" customHeight="1" thickTop="1" thickBot="1" x14ac:dyDescent="0.4">
      <c r="C58" s="50"/>
      <c r="D58" s="50"/>
      <c r="E58" s="50"/>
      <c r="F58" s="50"/>
      <c r="H58" s="259" t="s">
        <v>35</v>
      </c>
      <c r="I58" s="259"/>
      <c r="J58" s="110">
        <f>SUM(J56:J57)</f>
        <v>0</v>
      </c>
    </row>
    <row r="59" spans="3:10" ht="27" customHeight="1" thickTop="1" x14ac:dyDescent="0.35">
      <c r="C59" s="50"/>
      <c r="D59" s="50"/>
      <c r="E59" s="50"/>
      <c r="F59" s="50"/>
      <c r="H59" s="107"/>
      <c r="I59" s="107"/>
      <c r="J59" s="111"/>
    </row>
    <row r="60" spans="3:10" ht="23.4" customHeight="1" x14ac:dyDescent="0.35">
      <c r="D60" s="112" t="s">
        <v>79</v>
      </c>
      <c r="E60" s="260"/>
      <c r="F60" s="261"/>
      <c r="G60" s="261"/>
      <c r="H60" s="261"/>
      <c r="I60" s="261"/>
      <c r="J60" s="262"/>
    </row>
    <row r="61" spans="3:10" x14ac:dyDescent="0.35">
      <c r="C61" s="113"/>
      <c r="D61" s="113"/>
      <c r="E61" s="113"/>
      <c r="F61" s="113"/>
      <c r="G61" s="113"/>
      <c r="H61" s="113"/>
      <c r="I61" s="113"/>
      <c r="J61" s="114"/>
    </row>
    <row r="62" spans="3:10" s="116" customFormat="1" ht="19.649999999999999" customHeight="1" x14ac:dyDescent="0.35">
      <c r="C62" s="115" t="s">
        <v>30</v>
      </c>
      <c r="J62" s="117"/>
    </row>
    <row r="63" spans="3:10" ht="8.4" customHeight="1" thickBot="1" x14ac:dyDescent="0.4"/>
    <row r="64" spans="3:10" ht="36.65" customHeight="1" thickBot="1" x14ac:dyDescent="0.4">
      <c r="C64" s="263" t="s">
        <v>37</v>
      </c>
      <c r="D64" s="60" t="s">
        <v>0</v>
      </c>
      <c r="E64" s="59" t="s">
        <v>14</v>
      </c>
      <c r="F64" s="59" t="s">
        <v>56</v>
      </c>
      <c r="G64" s="84" t="s">
        <v>57</v>
      </c>
    </row>
    <row r="65" spans="3:11" ht="24" customHeight="1" x14ac:dyDescent="0.35">
      <c r="C65" s="264"/>
      <c r="D65" s="175" t="s">
        <v>106</v>
      </c>
      <c r="E65" s="176">
        <v>1</v>
      </c>
      <c r="F65" s="4"/>
      <c r="G65" s="177">
        <f>(F65*1.15)*E65</f>
        <v>0</v>
      </c>
      <c r="I65" s="122" t="s">
        <v>40</v>
      </c>
    </row>
    <row r="66" spans="3:11" ht="24" customHeight="1" x14ac:dyDescent="0.35">
      <c r="C66" s="264"/>
      <c r="D66" s="178" t="s">
        <v>20</v>
      </c>
      <c r="E66" s="124">
        <v>1</v>
      </c>
      <c r="F66" s="5"/>
      <c r="G66" s="177">
        <f t="shared" ref="G66:G72" si="5">(F66*1.15)*E66</f>
        <v>0</v>
      </c>
      <c r="I66" s="50"/>
    </row>
    <row r="67" spans="3:11" ht="24" customHeight="1" x14ac:dyDescent="0.35">
      <c r="C67" s="264"/>
      <c r="D67" s="178" t="s">
        <v>19</v>
      </c>
      <c r="E67" s="124">
        <v>1</v>
      </c>
      <c r="F67" s="5"/>
      <c r="G67" s="177">
        <f t="shared" si="5"/>
        <v>0</v>
      </c>
      <c r="I67" s="50"/>
    </row>
    <row r="68" spans="3:11" ht="24" customHeight="1" thickBot="1" x14ac:dyDescent="0.4">
      <c r="C68" s="264"/>
      <c r="D68" s="178" t="s">
        <v>18</v>
      </c>
      <c r="E68" s="124">
        <v>1</v>
      </c>
      <c r="F68" s="5"/>
      <c r="G68" s="177">
        <f t="shared" si="5"/>
        <v>0</v>
      </c>
      <c r="I68" s="129"/>
      <c r="J68" s="129"/>
    </row>
    <row r="69" spans="3:11" ht="24" customHeight="1" x14ac:dyDescent="0.35">
      <c r="C69" s="264"/>
      <c r="D69" s="178" t="s">
        <v>17</v>
      </c>
      <c r="E69" s="124">
        <v>1</v>
      </c>
      <c r="F69" s="5"/>
      <c r="G69" s="177">
        <f t="shared" si="5"/>
        <v>0</v>
      </c>
      <c r="H69" s="50"/>
      <c r="I69" s="266" t="s">
        <v>41</v>
      </c>
      <c r="J69" s="266"/>
    </row>
    <row r="70" spans="3:11" ht="24" customHeight="1" x14ac:dyDescent="0.35">
      <c r="C70" s="264"/>
      <c r="D70" s="178" t="s">
        <v>103</v>
      </c>
      <c r="E70" s="124">
        <v>1</v>
      </c>
      <c r="F70" s="5"/>
      <c r="G70" s="177">
        <f t="shared" si="5"/>
        <v>0</v>
      </c>
    </row>
    <row r="71" spans="3:11" ht="31.65" customHeight="1" x14ac:dyDescent="0.35">
      <c r="C71" s="264"/>
      <c r="D71" s="178" t="s">
        <v>104</v>
      </c>
      <c r="E71" s="124">
        <v>1</v>
      </c>
      <c r="F71" s="5"/>
      <c r="G71" s="177">
        <f t="shared" si="5"/>
        <v>0</v>
      </c>
    </row>
    <row r="72" spans="3:11" ht="31.65" customHeight="1" thickBot="1" x14ac:dyDescent="0.4">
      <c r="C72" s="265"/>
      <c r="D72" s="179" t="s">
        <v>105</v>
      </c>
      <c r="E72" s="180">
        <v>1</v>
      </c>
      <c r="F72" s="6"/>
      <c r="G72" s="181">
        <f t="shared" si="5"/>
        <v>0</v>
      </c>
    </row>
    <row r="73" spans="3:11" ht="24" customHeight="1" x14ac:dyDescent="0.35">
      <c r="C73" s="106"/>
      <c r="D73" s="130"/>
      <c r="E73" s="55"/>
      <c r="F73" s="131"/>
      <c r="G73" s="132"/>
      <c r="I73" s="133" t="s">
        <v>42</v>
      </c>
      <c r="J73" s="133"/>
      <c r="K73" s="52"/>
    </row>
    <row r="74" spans="3:11" ht="24" customHeight="1" x14ac:dyDescent="0.35">
      <c r="C74" s="106"/>
      <c r="D74" s="130"/>
      <c r="E74" s="55"/>
      <c r="F74" s="131"/>
      <c r="G74" s="132"/>
      <c r="I74" s="50"/>
      <c r="J74" s="50"/>
      <c r="K74" s="52"/>
    </row>
    <row r="75" spans="3:11" x14ac:dyDescent="0.35">
      <c r="D75" s="134"/>
      <c r="I75" s="135"/>
      <c r="J75" s="135"/>
      <c r="K75" s="136"/>
    </row>
    <row r="76" spans="3:11" x14ac:dyDescent="0.35">
      <c r="I76" s="135"/>
      <c r="J76" s="135"/>
      <c r="K76" s="137"/>
    </row>
    <row r="77" spans="3:11" ht="15.5" x14ac:dyDescent="0.35">
      <c r="I77" s="138"/>
    </row>
  </sheetData>
  <sheetProtection algorithmName="SHA-512" hashValue="63FQw9Y7QgYMzGpHUmTKn7lD5jERkoNa8JPWAd8vYJ+5N8aQ7+oO/9oERCPe35XR9clRbNvOTxajsTkro5JCRg==" saltValue="azCBwiey0e5gnqXBniQG1g==" spinCount="100000" sheet="1" objects="1" scenarios="1"/>
  <mergeCells count="23">
    <mergeCell ref="C12:H12"/>
    <mergeCell ref="C4:J4"/>
    <mergeCell ref="C5:J5"/>
    <mergeCell ref="D9:H9"/>
    <mergeCell ref="C10:H10"/>
    <mergeCell ref="C11:H11"/>
    <mergeCell ref="C13:H13"/>
    <mergeCell ref="C14:H14"/>
    <mergeCell ref="C15:H15"/>
    <mergeCell ref="C16:H16"/>
    <mergeCell ref="C17:H17"/>
    <mergeCell ref="H58:I58"/>
    <mergeCell ref="E60:J60"/>
    <mergeCell ref="C64:C72"/>
    <mergeCell ref="I69:J69"/>
    <mergeCell ref="C22:C26"/>
    <mergeCell ref="C27:C32"/>
    <mergeCell ref="C33:C34"/>
    <mergeCell ref="C35:C36"/>
    <mergeCell ref="C37:C38"/>
    <mergeCell ref="C41:C50"/>
    <mergeCell ref="H56:I56"/>
    <mergeCell ref="H57:I57"/>
  </mergeCells>
  <dataValidations count="1">
    <dataValidation type="list" allowBlank="1" showInputMessage="1" showErrorMessage="1" sqref="G7" xr:uid="{402C4704-2D5A-40DA-AC7F-C437B61BAEB4}">
      <formula1>"YES,NO"</formula1>
    </dataValidation>
  </dataValidations>
  <pageMargins left="0.70866141732283472" right="0.70866141732283472" top="0.74803149606299213" bottom="0.74803149606299213" header="0.31496062992125984" footer="0.31496062992125984"/>
  <pageSetup paperSize="9" scale="34" orientation="portrait" r:id="rId1"/>
  <ignoredErrors>
    <ignoredError sqref="H23:H32 J22 G39:J39 J33:J34 G52:J54 J21 H35:H38 J23:J32 J35:J38 J40 G21:G38 I21:I38" unlocked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0C3442-CA11-4959-8503-0AFE26DD10E2}">
  <sheetPr>
    <tabColor theme="4" tint="0.39997558519241921"/>
    <pageSetUpPr fitToPage="1"/>
  </sheetPr>
  <dimension ref="B2:L61"/>
  <sheetViews>
    <sheetView showGridLines="0" topLeftCell="A5" zoomScale="70" zoomScaleNormal="70" workbookViewId="0">
      <selection activeCell="P52" sqref="P52"/>
    </sheetView>
  </sheetViews>
  <sheetFormatPr defaultColWidth="8.90625" defaultRowHeight="14.5" x14ac:dyDescent="0.35"/>
  <cols>
    <col min="1" max="1" width="4.08984375" customWidth="1"/>
    <col min="2" max="2" width="3.54296875" customWidth="1"/>
    <col min="3" max="3" width="29.453125" customWidth="1"/>
    <col min="4" max="4" width="58.54296875" customWidth="1"/>
    <col min="5" max="5" width="21.54296875" customWidth="1"/>
    <col min="6" max="6" width="26" customWidth="1"/>
    <col min="7" max="7" width="26.08984375" customWidth="1"/>
    <col min="8" max="8" width="26.54296875" customWidth="1"/>
    <col min="9" max="9" width="28.90625" customWidth="1"/>
    <col min="10" max="10" width="27.54296875" style="58" customWidth="1"/>
    <col min="11" max="11" width="2.453125" customWidth="1"/>
  </cols>
  <sheetData>
    <row r="2" spans="2:12" ht="15" x14ac:dyDescent="0.35">
      <c r="D2" s="49"/>
      <c r="E2" s="49"/>
      <c r="F2" s="49" t="s">
        <v>55</v>
      </c>
      <c r="G2" s="49"/>
      <c r="H2" s="49"/>
      <c r="I2" s="49"/>
      <c r="J2" s="49"/>
      <c r="K2" s="49"/>
      <c r="L2" s="49"/>
    </row>
    <row r="4" spans="2:12" ht="17.399999999999999" customHeight="1" x14ac:dyDescent="0.35">
      <c r="C4" s="275" t="s">
        <v>36</v>
      </c>
      <c r="D4" s="275"/>
      <c r="E4" s="275"/>
      <c r="F4" s="275"/>
      <c r="G4" s="275"/>
      <c r="H4" s="275"/>
      <c r="I4" s="275"/>
      <c r="J4" s="275"/>
    </row>
    <row r="5" spans="2:12" ht="17.399999999999999" customHeight="1" x14ac:dyDescent="0.35">
      <c r="C5" s="275" t="s">
        <v>139</v>
      </c>
      <c r="D5" s="275"/>
      <c r="E5" s="275"/>
      <c r="F5" s="275"/>
      <c r="G5" s="275"/>
      <c r="H5" s="275"/>
      <c r="I5" s="275"/>
      <c r="J5" s="275"/>
    </row>
    <row r="7" spans="2:12" s="50" customFormat="1" ht="28.65" customHeight="1" x14ac:dyDescent="0.3">
      <c r="C7" s="51" t="s">
        <v>38</v>
      </c>
      <c r="D7" s="47" t="s">
        <v>134</v>
      </c>
      <c r="F7" s="51" t="s">
        <v>132</v>
      </c>
      <c r="G7" s="48" t="s">
        <v>63</v>
      </c>
      <c r="J7" s="52"/>
    </row>
    <row r="8" spans="2:12" s="50" customFormat="1" ht="10.65" customHeight="1" x14ac:dyDescent="0.3">
      <c r="C8" s="51"/>
      <c r="D8" s="53"/>
      <c r="J8" s="52"/>
    </row>
    <row r="9" spans="2:12" s="50" customFormat="1" ht="27" customHeight="1" x14ac:dyDescent="0.3">
      <c r="C9" s="54" t="s">
        <v>53</v>
      </c>
      <c r="D9" s="276" t="s">
        <v>138</v>
      </c>
      <c r="E9" s="276"/>
      <c r="F9" s="276"/>
      <c r="G9" s="276"/>
      <c r="H9" s="276"/>
      <c r="J9" s="52"/>
    </row>
    <row r="10" spans="2:12" s="56" customFormat="1" ht="25.65" customHeight="1" x14ac:dyDescent="0.25">
      <c r="B10" s="55">
        <v>1</v>
      </c>
      <c r="C10" s="272" t="s">
        <v>64</v>
      </c>
      <c r="D10" s="272"/>
      <c r="E10" s="272"/>
      <c r="F10" s="272"/>
      <c r="G10" s="272"/>
      <c r="H10" s="272"/>
      <c r="J10" s="57"/>
    </row>
    <row r="11" spans="2:12" s="56" customFormat="1" ht="25.65" customHeight="1" x14ac:dyDescent="0.25">
      <c r="B11" s="55">
        <v>2</v>
      </c>
      <c r="C11" s="272" t="s">
        <v>44</v>
      </c>
      <c r="D11" s="272"/>
      <c r="E11" s="272"/>
      <c r="F11" s="272"/>
      <c r="G11" s="272"/>
      <c r="H11" s="272"/>
      <c r="J11" s="57"/>
    </row>
    <row r="12" spans="2:12" s="56" customFormat="1" ht="25.65" customHeight="1" x14ac:dyDescent="0.25">
      <c r="B12" s="55">
        <v>3</v>
      </c>
      <c r="C12" s="274" t="s">
        <v>43</v>
      </c>
      <c r="D12" s="274"/>
      <c r="E12" s="274"/>
      <c r="F12" s="274"/>
      <c r="G12" s="274"/>
      <c r="H12" s="274"/>
      <c r="J12" s="57"/>
    </row>
    <row r="13" spans="2:12" s="56" customFormat="1" ht="25.65" customHeight="1" x14ac:dyDescent="0.25">
      <c r="B13" s="55">
        <v>4</v>
      </c>
      <c r="C13" s="272" t="s">
        <v>45</v>
      </c>
      <c r="D13" s="272"/>
      <c r="E13" s="272"/>
      <c r="F13" s="272"/>
      <c r="G13" s="272"/>
      <c r="H13" s="272"/>
      <c r="J13" s="57"/>
    </row>
    <row r="14" spans="2:12" s="56" customFormat="1" ht="25.65" customHeight="1" x14ac:dyDescent="0.25">
      <c r="B14" s="55">
        <v>5</v>
      </c>
      <c r="C14" s="272" t="s">
        <v>46</v>
      </c>
      <c r="D14" s="272"/>
      <c r="E14" s="272"/>
      <c r="F14" s="272"/>
      <c r="G14" s="272"/>
      <c r="H14" s="272"/>
      <c r="J14" s="57"/>
    </row>
    <row r="15" spans="2:12" s="56" customFormat="1" ht="25.65" customHeight="1" x14ac:dyDescent="0.25">
      <c r="B15" s="55">
        <v>6</v>
      </c>
      <c r="C15" s="273" t="s">
        <v>149</v>
      </c>
      <c r="D15" s="273"/>
      <c r="E15" s="273"/>
      <c r="F15" s="273"/>
      <c r="G15" s="273"/>
      <c r="H15" s="273"/>
      <c r="J15" s="57"/>
    </row>
    <row r="16" spans="2:12" s="56" customFormat="1" ht="25.65" customHeight="1" x14ac:dyDescent="0.25">
      <c r="B16" s="55">
        <v>7</v>
      </c>
      <c r="C16" s="272" t="s">
        <v>48</v>
      </c>
      <c r="D16" s="272"/>
      <c r="E16" s="272"/>
      <c r="F16" s="272"/>
      <c r="G16" s="272"/>
      <c r="H16" s="272"/>
      <c r="J16" s="57"/>
    </row>
    <row r="17" spans="2:10" s="56" customFormat="1" ht="25.65" customHeight="1" x14ac:dyDescent="0.25">
      <c r="B17" s="55">
        <v>8</v>
      </c>
      <c r="C17" s="274" t="s">
        <v>54</v>
      </c>
      <c r="D17" s="274"/>
      <c r="E17" s="274"/>
      <c r="F17" s="274"/>
      <c r="G17" s="274"/>
      <c r="H17" s="274"/>
      <c r="J17" s="57"/>
    </row>
    <row r="18" spans="2:10" ht="9" customHeight="1" x14ac:dyDescent="0.35">
      <c r="C18" s="50"/>
      <c r="D18" s="50"/>
      <c r="E18" s="50"/>
      <c r="F18" s="50"/>
      <c r="G18" s="50"/>
      <c r="H18" s="50"/>
    </row>
    <row r="19" spans="2:10" ht="9" customHeight="1" thickBot="1" x14ac:dyDescent="0.4">
      <c r="C19" s="50"/>
      <c r="D19" s="50"/>
      <c r="E19" s="50"/>
      <c r="F19" s="50"/>
      <c r="G19" s="50"/>
      <c r="H19" s="50"/>
    </row>
    <row r="20" spans="2:10" ht="51.65" customHeight="1" thickBot="1" x14ac:dyDescent="0.4">
      <c r="C20" s="59" t="s">
        <v>26</v>
      </c>
      <c r="D20" s="60" t="s">
        <v>0</v>
      </c>
      <c r="E20" s="61" t="s">
        <v>14</v>
      </c>
      <c r="F20" s="59" t="s">
        <v>58</v>
      </c>
      <c r="G20" s="59" t="s">
        <v>142</v>
      </c>
      <c r="H20" s="59" t="s">
        <v>61</v>
      </c>
      <c r="I20" s="59" t="s">
        <v>143</v>
      </c>
      <c r="J20" s="62" t="s">
        <v>31</v>
      </c>
    </row>
    <row r="21" spans="2:10" ht="28.65" customHeight="1" x14ac:dyDescent="0.35">
      <c r="C21" s="267" t="s">
        <v>115</v>
      </c>
      <c r="D21" s="63" t="s">
        <v>111</v>
      </c>
      <c r="E21" s="64">
        <v>1</v>
      </c>
      <c r="F21" s="35"/>
      <c r="G21" s="65">
        <f>E21*F21*6</f>
        <v>0</v>
      </c>
      <c r="H21" s="36"/>
      <c r="I21" s="65">
        <f>E21*H21*6</f>
        <v>0</v>
      </c>
      <c r="J21" s="66">
        <f>G21+I21</f>
        <v>0</v>
      </c>
    </row>
    <row r="22" spans="2:10" ht="28.65" customHeight="1" x14ac:dyDescent="0.35">
      <c r="C22" s="268"/>
      <c r="D22" s="67" t="s">
        <v>112</v>
      </c>
      <c r="E22" s="68">
        <v>1</v>
      </c>
      <c r="F22" s="17"/>
      <c r="G22" s="69">
        <f>E22*F22*6</f>
        <v>0</v>
      </c>
      <c r="H22" s="22"/>
      <c r="I22" s="69">
        <f>E22*H22*6</f>
        <v>0</v>
      </c>
      <c r="J22" s="70">
        <f t="shared" ref="J22:J28" si="0">G22+I22</f>
        <v>0</v>
      </c>
    </row>
    <row r="23" spans="2:10" ht="28.65" customHeight="1" x14ac:dyDescent="0.35">
      <c r="C23" s="268"/>
      <c r="D23" s="67" t="s">
        <v>113</v>
      </c>
      <c r="E23" s="68">
        <v>6</v>
      </c>
      <c r="F23" s="17"/>
      <c r="G23" s="69">
        <f>E23*F23*6</f>
        <v>0</v>
      </c>
      <c r="H23" s="22"/>
      <c r="I23" s="69">
        <f>E23*H23*6</f>
        <v>0</v>
      </c>
      <c r="J23" s="70">
        <f t="shared" si="0"/>
        <v>0</v>
      </c>
    </row>
    <row r="24" spans="2:10" ht="28.65" customHeight="1" thickBot="1" x14ac:dyDescent="0.4">
      <c r="C24" s="284"/>
      <c r="D24" s="71" t="s">
        <v>114</v>
      </c>
      <c r="E24" s="72">
        <v>5</v>
      </c>
      <c r="F24" s="37"/>
      <c r="G24" s="73">
        <f t="shared" ref="G24:G28" si="1">E24*F24*6</f>
        <v>0</v>
      </c>
      <c r="H24" s="38"/>
      <c r="I24" s="73">
        <f t="shared" ref="I24:I28" si="2">E24*H24*6</f>
        <v>0</v>
      </c>
      <c r="J24" s="74">
        <f t="shared" si="0"/>
        <v>0</v>
      </c>
    </row>
    <row r="25" spans="2:10" ht="26.4" customHeight="1" x14ac:dyDescent="0.35">
      <c r="C25" s="268" t="s">
        <v>116</v>
      </c>
      <c r="D25" s="63" t="s">
        <v>113</v>
      </c>
      <c r="E25" s="64">
        <v>3</v>
      </c>
      <c r="F25" s="35"/>
      <c r="G25" s="65">
        <f t="shared" si="1"/>
        <v>0</v>
      </c>
      <c r="H25" s="36"/>
      <c r="I25" s="65">
        <f t="shared" si="2"/>
        <v>0</v>
      </c>
      <c r="J25" s="66">
        <f t="shared" si="0"/>
        <v>0</v>
      </c>
    </row>
    <row r="26" spans="2:10" ht="26.4" customHeight="1" thickBot="1" x14ac:dyDescent="0.4">
      <c r="C26" s="284"/>
      <c r="D26" s="71" t="s">
        <v>114</v>
      </c>
      <c r="E26" s="72">
        <v>3</v>
      </c>
      <c r="F26" s="37"/>
      <c r="G26" s="73">
        <f>E26*F26*6</f>
        <v>0</v>
      </c>
      <c r="H26" s="38"/>
      <c r="I26" s="73">
        <f t="shared" si="2"/>
        <v>0</v>
      </c>
      <c r="J26" s="74">
        <f t="shared" si="0"/>
        <v>0</v>
      </c>
    </row>
    <row r="27" spans="2:10" ht="26.4" customHeight="1" x14ac:dyDescent="0.35">
      <c r="C27" s="267" t="s">
        <v>117</v>
      </c>
      <c r="D27" s="75" t="s">
        <v>113</v>
      </c>
      <c r="E27" s="76">
        <v>5</v>
      </c>
      <c r="F27" s="35"/>
      <c r="G27" s="65">
        <f t="shared" si="1"/>
        <v>0</v>
      </c>
      <c r="H27" s="36"/>
      <c r="I27" s="65">
        <f t="shared" si="2"/>
        <v>0</v>
      </c>
      <c r="J27" s="66">
        <f t="shared" si="0"/>
        <v>0</v>
      </c>
    </row>
    <row r="28" spans="2:10" ht="26.4" customHeight="1" thickBot="1" x14ac:dyDescent="0.4">
      <c r="C28" s="290"/>
      <c r="D28" s="77" t="s">
        <v>114</v>
      </c>
      <c r="E28" s="78">
        <v>7</v>
      </c>
      <c r="F28" s="45"/>
      <c r="G28" s="73">
        <f t="shared" si="1"/>
        <v>0</v>
      </c>
      <c r="H28" s="32"/>
      <c r="I28" s="73">
        <f t="shared" si="2"/>
        <v>0</v>
      </c>
      <c r="J28" s="74">
        <f t="shared" si="0"/>
        <v>0</v>
      </c>
    </row>
    <row r="29" spans="2:10" ht="9" customHeight="1" thickBot="1" x14ac:dyDescent="0.4">
      <c r="C29" s="79"/>
      <c r="D29" s="80"/>
      <c r="E29" s="81"/>
      <c r="F29" s="82"/>
      <c r="G29" s="82"/>
      <c r="H29" s="82"/>
      <c r="I29" s="82"/>
      <c r="J29" s="83"/>
    </row>
    <row r="30" spans="2:10" ht="43.65" customHeight="1" thickBot="1" x14ac:dyDescent="0.4">
      <c r="C30" s="84" t="s">
        <v>49</v>
      </c>
      <c r="D30" s="85" t="s">
        <v>0</v>
      </c>
      <c r="E30" s="86" t="s">
        <v>14</v>
      </c>
      <c r="F30" s="84" t="s">
        <v>146</v>
      </c>
      <c r="G30" s="84" t="s">
        <v>147</v>
      </c>
      <c r="H30" s="87"/>
      <c r="I30" s="87"/>
      <c r="J30" s="86" t="s">
        <v>31</v>
      </c>
    </row>
    <row r="31" spans="2:10" ht="26.4" customHeight="1" thickBot="1" x14ac:dyDescent="0.4">
      <c r="C31" s="269" t="s">
        <v>47</v>
      </c>
      <c r="D31" s="89" t="s">
        <v>108</v>
      </c>
      <c r="E31" s="90">
        <v>1</v>
      </c>
      <c r="F31" s="1"/>
      <c r="G31" s="91">
        <f>E31*F31*12</f>
        <v>0</v>
      </c>
      <c r="H31" s="92"/>
      <c r="I31" s="93"/>
      <c r="J31" s="65">
        <f>G31</f>
        <v>0</v>
      </c>
    </row>
    <row r="32" spans="2:10" ht="26.4" customHeight="1" thickBot="1" x14ac:dyDescent="0.4">
      <c r="C32" s="269"/>
      <c r="D32" s="89" t="s">
        <v>2</v>
      </c>
      <c r="E32" s="90">
        <v>15</v>
      </c>
      <c r="F32" s="11"/>
      <c r="G32" s="91">
        <f>E32*F32*12</f>
        <v>0</v>
      </c>
      <c r="H32" s="94"/>
      <c r="I32" s="95"/>
      <c r="J32" s="65">
        <f t="shared" ref="J32:J35" si="3">G32</f>
        <v>0</v>
      </c>
    </row>
    <row r="33" spans="3:10" ht="26.4" customHeight="1" thickBot="1" x14ac:dyDescent="0.4">
      <c r="C33" s="269"/>
      <c r="D33" s="89" t="s">
        <v>109</v>
      </c>
      <c r="E33" s="90">
        <v>15</v>
      </c>
      <c r="F33" s="11"/>
      <c r="G33" s="91">
        <f t="shared" ref="G33:G35" si="4">E33*F33*12</f>
        <v>0</v>
      </c>
      <c r="H33" s="94"/>
      <c r="I33" s="95"/>
      <c r="J33" s="65">
        <f t="shared" si="3"/>
        <v>0</v>
      </c>
    </row>
    <row r="34" spans="3:10" ht="26.4" customHeight="1" thickBot="1" x14ac:dyDescent="0.4">
      <c r="C34" s="269"/>
      <c r="D34" s="89" t="s">
        <v>110</v>
      </c>
      <c r="E34" s="90">
        <v>16</v>
      </c>
      <c r="F34" s="11"/>
      <c r="G34" s="91">
        <f>E34*F34*12</f>
        <v>0</v>
      </c>
      <c r="H34" s="94"/>
      <c r="I34" s="95"/>
      <c r="J34" s="65">
        <f t="shared" si="3"/>
        <v>0</v>
      </c>
    </row>
    <row r="35" spans="3:10" ht="26.4" customHeight="1" thickBot="1" x14ac:dyDescent="0.4">
      <c r="C35" s="269"/>
      <c r="D35" s="89" t="s">
        <v>7</v>
      </c>
      <c r="E35" s="90">
        <v>17</v>
      </c>
      <c r="F35" s="11"/>
      <c r="G35" s="91">
        <f t="shared" si="4"/>
        <v>0</v>
      </c>
      <c r="H35" s="94"/>
      <c r="I35" s="95"/>
      <c r="J35" s="65">
        <f t="shared" si="3"/>
        <v>0</v>
      </c>
    </row>
    <row r="36" spans="3:10" ht="7.65" customHeight="1" thickBot="1" x14ac:dyDescent="0.4">
      <c r="C36" s="96"/>
      <c r="D36" s="97"/>
      <c r="E36" s="97"/>
      <c r="F36" s="97"/>
      <c r="G36" s="97"/>
      <c r="H36" s="97"/>
      <c r="I36" s="97"/>
      <c r="J36" s="98"/>
    </row>
    <row r="37" spans="3:10" ht="32.4" customHeight="1" thickBot="1" x14ac:dyDescent="0.4">
      <c r="C37" s="84" t="s">
        <v>51</v>
      </c>
      <c r="D37" s="85" t="s">
        <v>0</v>
      </c>
      <c r="E37" s="61" t="s">
        <v>14</v>
      </c>
      <c r="F37" s="59" t="s">
        <v>39</v>
      </c>
      <c r="G37" s="99"/>
      <c r="H37" s="99"/>
      <c r="I37" s="99"/>
      <c r="J37" s="100" t="s">
        <v>15</v>
      </c>
    </row>
    <row r="38" spans="3:10" ht="34.4" customHeight="1" thickBot="1" x14ac:dyDescent="0.4">
      <c r="C38" s="101" t="s">
        <v>12</v>
      </c>
      <c r="D38" s="102" t="s">
        <v>107</v>
      </c>
      <c r="E38" s="103">
        <v>1</v>
      </c>
      <c r="F38" s="8"/>
      <c r="G38" s="104"/>
      <c r="H38" s="104"/>
      <c r="I38" s="104"/>
      <c r="J38" s="105">
        <f>F38</f>
        <v>0</v>
      </c>
    </row>
    <row r="40" spans="3:10" ht="27" customHeight="1" thickBot="1" x14ac:dyDescent="0.4">
      <c r="D40" s="106"/>
      <c r="E40" s="106"/>
      <c r="F40" s="106"/>
      <c r="G40" s="106"/>
      <c r="H40" s="259" t="s">
        <v>34</v>
      </c>
      <c r="I40" s="259"/>
      <c r="J40" s="108">
        <f>SUM(J21:J28,J31:J35,J38:J38)</f>
        <v>0</v>
      </c>
    </row>
    <row r="41" spans="3:10" ht="27" customHeight="1" thickTop="1" thickBot="1" x14ac:dyDescent="0.4">
      <c r="C41" s="50"/>
      <c r="D41" s="109"/>
      <c r="E41" s="50"/>
      <c r="F41" s="50"/>
      <c r="H41" s="259" t="s">
        <v>33</v>
      </c>
      <c r="I41" s="259"/>
      <c r="J41" s="110" t="str">
        <f>IF(G7="YES",J40*15%," ")</f>
        <v xml:space="preserve"> </v>
      </c>
    </row>
    <row r="42" spans="3:10" ht="27" customHeight="1" thickTop="1" thickBot="1" x14ac:dyDescent="0.4">
      <c r="C42" s="50"/>
      <c r="D42" s="50"/>
      <c r="E42" s="50"/>
      <c r="F42" s="50"/>
      <c r="H42" s="259" t="s">
        <v>35</v>
      </c>
      <c r="I42" s="259"/>
      <c r="J42" s="110">
        <f>SUM(J40:J41)</f>
        <v>0</v>
      </c>
    </row>
    <row r="43" spans="3:10" ht="27" customHeight="1" thickTop="1" x14ac:dyDescent="0.35">
      <c r="C43" s="50"/>
      <c r="D43" s="50"/>
      <c r="E43" s="50"/>
      <c r="F43" s="50"/>
      <c r="H43" s="107"/>
      <c r="I43" s="107"/>
      <c r="J43" s="111"/>
    </row>
    <row r="44" spans="3:10" ht="23.4" customHeight="1" x14ac:dyDescent="0.35">
      <c r="D44" s="112" t="s">
        <v>79</v>
      </c>
      <c r="E44" s="260"/>
      <c r="F44" s="261"/>
      <c r="G44" s="261"/>
      <c r="H44" s="261"/>
      <c r="I44" s="261"/>
      <c r="J44" s="262"/>
    </row>
    <row r="45" spans="3:10" x14ac:dyDescent="0.35">
      <c r="C45" s="113"/>
      <c r="D45" s="113"/>
      <c r="E45" s="113"/>
      <c r="F45" s="113"/>
      <c r="G45" s="113"/>
      <c r="H45" s="113"/>
      <c r="I45" s="113"/>
      <c r="J45" s="114"/>
    </row>
    <row r="46" spans="3:10" s="116" customFormat="1" ht="19.649999999999999" customHeight="1" x14ac:dyDescent="0.35">
      <c r="C46" s="115" t="s">
        <v>30</v>
      </c>
      <c r="J46" s="117"/>
    </row>
    <row r="47" spans="3:10" ht="8.4" customHeight="1" thickBot="1" x14ac:dyDescent="0.4"/>
    <row r="48" spans="3:10" ht="36.65" customHeight="1" thickBot="1" x14ac:dyDescent="0.4">
      <c r="C48" s="291" t="s">
        <v>37</v>
      </c>
      <c r="D48" s="118" t="s">
        <v>0</v>
      </c>
      <c r="E48" s="59" t="s">
        <v>14</v>
      </c>
      <c r="F48" s="59" t="s">
        <v>56</v>
      </c>
      <c r="G48" s="59" t="s">
        <v>57</v>
      </c>
    </row>
    <row r="49" spans="3:11" ht="24" customHeight="1" x14ac:dyDescent="0.35">
      <c r="C49" s="292"/>
      <c r="D49" s="119" t="s">
        <v>111</v>
      </c>
      <c r="E49" s="120">
        <v>1</v>
      </c>
      <c r="F49" s="12"/>
      <c r="G49" s="121">
        <f>(F49*1.15)*E49</f>
        <v>0</v>
      </c>
      <c r="I49" s="122" t="s">
        <v>40</v>
      </c>
    </row>
    <row r="50" spans="3:11" ht="24" customHeight="1" x14ac:dyDescent="0.35">
      <c r="C50" s="292"/>
      <c r="D50" s="123" t="s">
        <v>112</v>
      </c>
      <c r="E50" s="124">
        <v>1</v>
      </c>
      <c r="F50" s="5"/>
      <c r="G50" s="125">
        <f t="shared" ref="G50:G52" si="5">(F50*1.15)*E50</f>
        <v>0</v>
      </c>
      <c r="I50" s="50"/>
    </row>
    <row r="51" spans="3:11" ht="24" customHeight="1" x14ac:dyDescent="0.35">
      <c r="C51" s="292"/>
      <c r="D51" s="123" t="s">
        <v>113</v>
      </c>
      <c r="E51" s="124">
        <v>1</v>
      </c>
      <c r="F51" s="5"/>
      <c r="G51" s="125">
        <f t="shared" si="5"/>
        <v>0</v>
      </c>
      <c r="I51" s="50"/>
    </row>
    <row r="52" spans="3:11" ht="24" customHeight="1" thickBot="1" x14ac:dyDescent="0.4">
      <c r="C52" s="293"/>
      <c r="D52" s="126" t="s">
        <v>114</v>
      </c>
      <c r="E52" s="127">
        <v>1</v>
      </c>
      <c r="F52" s="13"/>
      <c r="G52" s="128">
        <f t="shared" si="5"/>
        <v>0</v>
      </c>
      <c r="I52" s="129"/>
      <c r="J52" s="129"/>
    </row>
    <row r="53" spans="3:11" ht="24" customHeight="1" x14ac:dyDescent="0.35">
      <c r="C53" s="106"/>
      <c r="D53" s="130"/>
      <c r="E53" s="55"/>
      <c r="F53" s="131"/>
      <c r="G53" s="132"/>
      <c r="H53" s="50"/>
      <c r="I53" s="266" t="s">
        <v>41</v>
      </c>
      <c r="J53" s="266"/>
    </row>
    <row r="54" spans="3:11" ht="24" customHeight="1" x14ac:dyDescent="0.35">
      <c r="C54" s="106"/>
      <c r="D54" s="130"/>
      <c r="E54" s="55"/>
      <c r="F54" s="131"/>
      <c r="G54" s="132"/>
    </row>
    <row r="55" spans="3:11" ht="31.65" customHeight="1" x14ac:dyDescent="0.35">
      <c r="D55" s="134"/>
    </row>
    <row r="56" spans="3:11" ht="31.65" customHeight="1" thickBot="1" x14ac:dyDescent="0.4"/>
    <row r="57" spans="3:11" ht="24" customHeight="1" x14ac:dyDescent="0.35">
      <c r="I57" s="133" t="s">
        <v>42</v>
      </c>
      <c r="J57" s="133"/>
      <c r="K57" s="52"/>
    </row>
    <row r="58" spans="3:11" ht="24" customHeight="1" x14ac:dyDescent="0.35">
      <c r="I58" s="50"/>
      <c r="J58" s="50"/>
      <c r="K58" s="52"/>
    </row>
    <row r="59" spans="3:11" x14ac:dyDescent="0.35">
      <c r="I59" s="135"/>
      <c r="J59" s="135"/>
      <c r="K59" s="136"/>
    </row>
    <row r="60" spans="3:11" x14ac:dyDescent="0.35">
      <c r="I60" s="135"/>
      <c r="J60" s="135"/>
      <c r="K60" s="137"/>
    </row>
    <row r="61" spans="3:11" ht="15.5" x14ac:dyDescent="0.35">
      <c r="I61" s="138"/>
    </row>
  </sheetData>
  <sheetProtection algorithmName="SHA-512" hashValue="nqNC5qeiHvWHM7Qjt1R++3XLzeYISJZqGlP+MdkJ0Z1/eDQTlGfliqOOx/xIgVEfvROHVvZPjjLN5RMPsTLZPA==" saltValue="JWwCcGLJwSJDaGhSfPk2Fw==" spinCount="100000" sheet="1" objects="1" scenarios="1"/>
  <mergeCells count="21">
    <mergeCell ref="C12:H12"/>
    <mergeCell ref="C4:J4"/>
    <mergeCell ref="C5:J5"/>
    <mergeCell ref="D9:H9"/>
    <mergeCell ref="C10:H10"/>
    <mergeCell ref="C11:H11"/>
    <mergeCell ref="C13:H13"/>
    <mergeCell ref="C14:H14"/>
    <mergeCell ref="C15:H15"/>
    <mergeCell ref="C16:H16"/>
    <mergeCell ref="C17:H17"/>
    <mergeCell ref="H41:I41"/>
    <mergeCell ref="H42:I42"/>
    <mergeCell ref="E44:J44"/>
    <mergeCell ref="I53:J53"/>
    <mergeCell ref="C21:C24"/>
    <mergeCell ref="C25:C26"/>
    <mergeCell ref="C27:C28"/>
    <mergeCell ref="C48:C52"/>
    <mergeCell ref="C31:C35"/>
    <mergeCell ref="H40:I40"/>
  </mergeCells>
  <dataValidations count="1">
    <dataValidation type="list" allowBlank="1" showInputMessage="1" showErrorMessage="1" sqref="G7" xr:uid="{C2352D3A-DF04-4486-A06A-64606A74EDF7}">
      <formula1>"YES,NO"</formula1>
    </dataValidation>
  </dataValidations>
  <pageMargins left="0.70866141732283472" right="0.70866141732283472" top="0.74803149606299213" bottom="0.74803149606299213" header="0.31496062992125984" footer="0.31496062992125984"/>
  <pageSetup paperSize="9" scale="34" orientation="portrait" r:id="rId1"/>
  <ignoredErrors>
    <ignoredError sqref="J38 J21:J28 G21:G22 I21:I22 G31 J31:J35 I27:I28 G27:G28 G33:G35 I24:I26 G24:G25 G23:I23 G26:H26 H24:H25" unlockedFormula="1"/>
  </ignoredErrors>
</worksheet>
</file>

<file path=docMetadata/LabelInfo.xml><?xml version="1.0" encoding="utf-8"?>
<clbl:labelList xmlns:clbl="http://schemas.microsoft.com/office/2020/mipLabelMetadata">
  <clbl:label id="{58cf86ee-526f-4536-9daf-d1ee8064d50e}" enabled="1" method="Standard" siteId="{a1a39996-f913-4016-a58a-361c60dec58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Inland Region</vt:lpstr>
      <vt:lpstr>Kwazulu Natal </vt:lpstr>
      <vt:lpstr>Eastern Cape Region</vt:lpstr>
      <vt:lpstr>Western Cape Region</vt:lpstr>
      <vt:lpstr>Northern Region</vt:lpstr>
      <vt:lpstr>'Eastern Cape Region'!Print_Area</vt:lpstr>
      <vt:lpstr>'Inland Region'!Print_Area</vt:lpstr>
      <vt:lpstr>'Kwazulu Natal '!Print_Area</vt:lpstr>
      <vt:lpstr>'Northern Region'!Print_Area</vt:lpstr>
      <vt:lpstr>'Western Cape Region'!Print_Area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Tshephisho Mahloana  Transnet Corporate  JHB</dc:creator>
  <cp:lastModifiedBy>Cwayita Nyeli   Transnet NPA   HQ</cp:lastModifiedBy>
  <cp:lastPrinted>2026-06-03T13:51:03Z</cp:lastPrinted>
  <dcterms:created xsi:type="dcterms:W3CDTF">2026-04-16T09:15:54Z</dcterms:created>
  <dcterms:modified xsi:type="dcterms:W3CDTF">2026-06-03T14:37:19Z</dcterms:modified>
</cp:coreProperties>
</file>