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eskom-my.sharepoint.com/personal/sibanyns_eskom_co_za/Documents/Authoring Tool/"/>
    </mc:Choice>
  </mc:AlternateContent>
  <xr:revisionPtr revIDLastSave="0" documentId="8_{11A5F019-9ABB-43C4-8EE8-1287CA02F61C}" xr6:coauthVersionLast="47" xr6:coauthVersionMax="47" xr10:uidLastSave="{00000000-0000-0000-0000-000000000000}"/>
  <bookViews>
    <workbookView xWindow="-120" yWindow="-120" windowWidth="20730" windowHeight="11040" firstSheet="1" activeTab="4" xr2:uid="{00000000-000D-0000-FFFF-FFFF00000000}"/>
  </bookViews>
  <sheets>
    <sheet name="TEC Development Guidelines " sheetId="7" r:id="rId1"/>
    <sheet name="Response Guidelines" sheetId="5" r:id="rId2"/>
    <sheet name="TEC" sheetId="2" r:id="rId3"/>
    <sheet name="Security Requirements" sheetId="8" r:id="rId4"/>
    <sheet name="Demo" sheetId="4" r:id="rId5"/>
    <sheet name="Definitions and Abbreviations" sheetId="6" r:id="rId6"/>
  </sheets>
  <externalReferences>
    <externalReference r:id="rId7"/>
    <externalReference r:id="rId8"/>
    <externalReference r:id="rId9"/>
  </externalReferences>
  <definedNames>
    <definedName name="Priority">[1]Config!$E$3:$E$9</definedName>
    <definedName name="Solu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8" l="1"/>
  <c r="E21" i="8"/>
  <c r="E20" i="8"/>
  <c r="E19" i="8"/>
  <c r="E18" i="8"/>
  <c r="E17" i="8"/>
  <c r="E16" i="8"/>
  <c r="E15" i="8"/>
  <c r="E14" i="8"/>
  <c r="E13" i="8"/>
  <c r="E12" i="8"/>
  <c r="E10" i="8"/>
  <c r="E8" i="8"/>
  <c r="E7" i="8"/>
  <c r="E6" i="8"/>
  <c r="E5" i="8"/>
  <c r="E4" i="8"/>
  <c r="E3" i="8"/>
  <c r="J111" i="2"/>
  <c r="J106" i="2"/>
  <c r="J101" i="2"/>
  <c r="J96" i="2"/>
  <c r="J91" i="2"/>
  <c r="J86" i="2"/>
  <c r="J80" i="2"/>
  <c r="J75" i="2"/>
  <c r="J70" i="2"/>
  <c r="J65" i="2"/>
  <c r="J60" i="2"/>
  <c r="J55" i="2"/>
  <c r="J50" i="2"/>
  <c r="J45" i="2"/>
  <c r="J40" i="2"/>
  <c r="J35" i="2"/>
  <c r="J30" i="2"/>
  <c r="J25" i="2"/>
  <c r="J165" i="2"/>
  <c r="J160" i="2"/>
  <c r="J155" i="2"/>
  <c r="J150" i="2"/>
  <c r="J145" i="2"/>
  <c r="J140" i="2"/>
  <c r="J135" i="2"/>
  <c r="J120" i="2"/>
  <c r="J115" i="2"/>
  <c r="J110" i="2"/>
  <c r="J105" i="2"/>
  <c r="J100" i="2"/>
  <c r="J95" i="2"/>
  <c r="J90" i="2"/>
  <c r="J85" i="2"/>
  <c r="J130" i="2"/>
  <c r="E22" i="8" l="1"/>
  <c r="G18" i="8" s="1"/>
  <c r="J18" i="8" s="1"/>
  <c r="C67" i="5"/>
  <c r="C68" i="5"/>
  <c r="E17" i="4"/>
  <c r="E32" i="4"/>
  <c r="E37" i="4"/>
  <c r="E42" i="4"/>
  <c r="E47" i="4"/>
  <c r="E52" i="4"/>
  <c r="E57" i="4"/>
  <c r="E62" i="4"/>
  <c r="E67" i="4"/>
  <c r="E72" i="4"/>
  <c r="E77" i="4"/>
  <c r="E82" i="4"/>
  <c r="E87" i="4"/>
  <c r="E92" i="4"/>
  <c r="E97" i="4"/>
  <c r="E102" i="4"/>
  <c r="E107" i="4"/>
  <c r="I112" i="4"/>
  <c r="J20" i="2"/>
  <c r="G9" i="8" l="1"/>
  <c r="G17" i="8"/>
  <c r="J17" i="8" s="1"/>
  <c r="G3" i="8"/>
  <c r="G19" i="8"/>
  <c r="J19" i="8" s="1"/>
  <c r="G7" i="8"/>
  <c r="J7" i="8" s="1"/>
  <c r="G11" i="8"/>
  <c r="J11" i="8" s="1"/>
  <c r="G22" i="8"/>
  <c r="G4" i="8"/>
  <c r="J4" i="8" s="1"/>
  <c r="G12" i="8"/>
  <c r="J12" i="8" s="1"/>
  <c r="G10" i="8"/>
  <c r="J10" i="8" s="1"/>
  <c r="G8" i="8"/>
  <c r="J8" i="8" s="1"/>
  <c r="G21" i="8"/>
  <c r="J21" i="8" s="1"/>
  <c r="G20" i="8"/>
  <c r="J20" i="8" s="1"/>
  <c r="G13" i="8"/>
  <c r="J13" i="8" s="1"/>
  <c r="G5" i="8"/>
  <c r="J5" i="8" s="1"/>
  <c r="G15" i="8"/>
  <c r="J15" i="8" s="1"/>
  <c r="G6" i="8"/>
  <c r="J6" i="8" s="1"/>
  <c r="G14" i="8"/>
  <c r="J14" i="8" s="1"/>
  <c r="G16" i="8"/>
  <c r="J16" i="8" s="1"/>
  <c r="E112" i="4"/>
  <c r="K170" i="2"/>
  <c r="H170" i="2"/>
  <c r="J22" i="8" l="1"/>
  <c r="B130" i="2"/>
  <c r="B20" i="2"/>
  <c r="F112" i="4" l="1"/>
</calcChain>
</file>

<file path=xl/sharedStrings.xml><?xml version="1.0" encoding="utf-8"?>
<sst xmlns="http://schemas.openxmlformats.org/spreadsheetml/2006/main" count="477" uniqueCount="213">
  <si>
    <r>
      <t xml:space="preserve">This Tab provides guidance to the TET on how the evaluation criteria must be structured and where information can be sourced.
</t>
    </r>
    <r>
      <rPr>
        <b/>
        <u/>
        <sz val="12"/>
        <color rgb="FFFF0000"/>
        <rFont val="Arial"/>
        <family val="2"/>
      </rPr>
      <t>Delete this tab before the TEC is published with the RFP.</t>
    </r>
  </si>
  <si>
    <t>Response Guidelines</t>
  </si>
  <si>
    <t>Once all criteria questions are complete revise the response guidelines tab, the information provided is for vendors to understand what is required of them. 
You may need to rename or remove the demo tab if it is not applicable.
Read through all the information removing what is not applicable and adding important information you want vendors to be aware of.
The template has one reference sheet (Definitions and Abbreviations) it may be necessary to provide vendors with more reference information, which can be listed here.</t>
  </si>
  <si>
    <t>TEC Tab</t>
  </si>
  <si>
    <r>
      <t xml:space="preserve">Gatekeepers are captured here - Gatekeepers are limited to legislative and compliance related criteria only.
If a vendor fails any of the gatekeepers it is not necessary to evaluate the vendor further.
Desktop evaluations and demonstrations are separate evaluation stages and the scores </t>
    </r>
    <r>
      <rPr>
        <u/>
        <sz val="12"/>
        <color theme="1"/>
        <rFont val="Arial"/>
        <family val="2"/>
      </rPr>
      <t xml:space="preserve">may </t>
    </r>
    <r>
      <rPr>
        <b/>
        <u/>
        <sz val="12"/>
        <color theme="1"/>
        <rFont val="Arial"/>
        <family val="2"/>
      </rPr>
      <t>not</t>
    </r>
    <r>
      <rPr>
        <u/>
        <sz val="12"/>
        <color theme="1"/>
        <rFont val="Arial"/>
        <family val="2"/>
      </rPr>
      <t xml:space="preserve"> be added together.</t>
    </r>
    <r>
      <rPr>
        <sz val="12"/>
        <color theme="1"/>
        <rFont val="Arial"/>
        <family val="2"/>
      </rPr>
      <t xml:space="preserve">
Ensure each stage has a defined threshold
Ensure the weight of each questions adds to 100%
The category column may be removed or edited as required
The EL must check the formulas to ensure all are working correctly before evaluations begin.</t>
    </r>
  </si>
  <si>
    <t>Demonstration tab</t>
  </si>
  <si>
    <t xml:space="preserve">The demonstration tab has important notes to vendors in rows 10 to 13, read these and edit as required by your criteria and evaluation plan. After editing, there must not be any blue text remaining.
If a requirement was evaluated during the desktop evaluation, it may be evaluated again at the demo if there is a need to see/verify the information. 
The demonstration duration agreed to must be strictly adhered to for all vendors for fairness. </t>
  </si>
  <si>
    <t>Tenderer to take note of the following key instructions:</t>
  </si>
  <si>
    <t>Technical Evaluation Guidelines</t>
  </si>
  <si>
    <t>*</t>
  </si>
  <si>
    <t xml:space="preserve"> </t>
  </si>
  <si>
    <t>Reference Information</t>
  </si>
  <si>
    <t xml:space="preserve">Definitions and Abbreviations
</t>
  </si>
  <si>
    <t>Provides information on the definitions and abbreviations used in the Evaluation workbook.</t>
  </si>
  <si>
    <t>Data Ranges</t>
  </si>
  <si>
    <t>Gatekeeper drop down</t>
  </si>
  <si>
    <t>Pass</t>
  </si>
  <si>
    <t>Fail</t>
  </si>
  <si>
    <t>Summary highlight based on GK response</t>
  </si>
  <si>
    <t>Priority Rating</t>
  </si>
  <si>
    <t>No interest</t>
  </si>
  <si>
    <t>Nice to have</t>
  </si>
  <si>
    <t>Useful</t>
  </si>
  <si>
    <t>Important</t>
  </si>
  <si>
    <t>Very important</t>
  </si>
  <si>
    <t>Critical</t>
  </si>
  <si>
    <t>Show stopper</t>
  </si>
  <si>
    <t>Weight calculation formula</t>
  </si>
  <si>
    <t>Divide by</t>
  </si>
  <si>
    <t>category weight</t>
  </si>
  <si>
    <t>Eskom Group IT:  Technical Evaluation Criteria</t>
  </si>
  <si>
    <t>Tender Number:</t>
  </si>
  <si>
    <t>Transaction Description:</t>
  </si>
  <si>
    <t>Technical Threshold:</t>
  </si>
  <si>
    <t>Tenderer Registered Name:</t>
  </si>
  <si>
    <t>Evaluator Name and Surname:</t>
  </si>
  <si>
    <t>Date of Evaluation</t>
  </si>
  <si>
    <t>Evaluator Signature</t>
  </si>
  <si>
    <t>Gatekeeper Requirements:</t>
  </si>
  <si>
    <r>
      <t xml:space="preserve">Mandatory Returnables - </t>
    </r>
    <r>
      <rPr>
        <sz val="8"/>
        <color theme="1"/>
        <rFont val="Arial"/>
        <family val="2"/>
      </rPr>
      <t>Evidence below to be provided in the technical file and numbered to align with each criteria question.</t>
    </r>
    <r>
      <rPr>
        <b/>
        <sz val="8"/>
        <color theme="1"/>
        <rFont val="Arial"/>
        <family val="2"/>
      </rPr>
      <t xml:space="preserve"> </t>
    </r>
  </si>
  <si>
    <r>
      <t xml:space="preserve">Vendor Response: </t>
    </r>
    <r>
      <rPr>
        <sz val="8"/>
        <color theme="1"/>
        <rFont val="Arial"/>
        <family val="2"/>
      </rPr>
      <t>Vendor to provide answer the questions below and provide detail in their tender submission</t>
    </r>
  </si>
  <si>
    <r>
      <t xml:space="preserve">Vendor Evidence: </t>
    </r>
    <r>
      <rPr>
        <sz val="8"/>
        <color theme="1"/>
        <rFont val="Arial"/>
        <family val="2"/>
      </rPr>
      <t>Location of Supporting Document/detailed response in your tender submission (state the file number, section &amp; page number)</t>
    </r>
  </si>
  <si>
    <t>Scoring 
Options</t>
  </si>
  <si>
    <t>Evaluators Response</t>
  </si>
  <si>
    <t>Evaluator comments</t>
  </si>
  <si>
    <t>Yes/No</t>
  </si>
  <si>
    <t>Categories</t>
  </si>
  <si>
    <t>Category Weight</t>
  </si>
  <si>
    <t>Item #</t>
  </si>
  <si>
    <t>Technical Requirements</t>
  </si>
  <si>
    <t>Vendor Responses</t>
  </si>
  <si>
    <t>Evaluator Scores</t>
  </si>
  <si>
    <t xml:space="preserve">Business requirements </t>
  </si>
  <si>
    <t>Weight / Max score</t>
  </si>
  <si>
    <t>Scoring guideline</t>
  </si>
  <si>
    <t>Selection Options</t>
  </si>
  <si>
    <t>Functional</t>
  </si>
  <si>
    <t xml:space="preserve"> Record a computer screen and microphone inputs</t>
  </si>
  <si>
    <t>This should enable tutorial to be designed with the applications and files on the screen. Note: Also referred to as screen casting. Explain how this is enabled in the solution.</t>
  </si>
  <si>
    <t>Fully Compliant</t>
  </si>
  <si>
    <t>Partially comply will require development/customisation</t>
  </si>
  <si>
    <t>No Compliance</t>
  </si>
  <si>
    <t>Ability to display any / all relevant documentation related to the e-learning. For example, but not limited to: -
• Procedures
• Lessons learnt
• Suggestions
• Use cases</t>
  </si>
  <si>
    <t xml:space="preserve">Show how this is achieved in your solution. </t>
  </si>
  <si>
    <t>Save a project file as an .mp4 video, or .html file.
Ability to define what type of project will be created from a predefined options selection.
For example:
• Blank project
• Software demonstration (video demonstration)
• Software simulation
• Assessment</t>
  </si>
  <si>
    <t>Ability to convert a file to other formats.
Convert a PowerPoint presentation to .html file.
Convert PowerPoint to SCORM format.</t>
  </si>
  <si>
    <t>Ability to include / integrate different visual media into the-learning content. For example
• Documents
• Images
• Memes
• Photos
• Slides
• Videos
• Various online resources</t>
  </si>
  <si>
    <t>Ability to add different types of E-learning “projects”. For example, but not limited to: -
• Technical content
• Non-technical content
• Combination of above content
• Video format
• Lecture format
• Combination of video and lecture
• Quiz format
• Branched scenario format</t>
  </si>
  <si>
    <t>Create and edit templates</t>
  </si>
  <si>
    <t>Classify templates based on project types</t>
  </si>
  <si>
    <t>Screen recording:
1. Record on specific area on screen
2. Add a narrative
3. Edit recording
4. Delete recording
5. Re-use recording within same project or over different projects
6. Change the order of the screen areas</t>
  </si>
  <si>
    <t>Themes:
1. Ability to access a blank project with built in themes only. You should see a blank slide with a title and subtitle box, as well as a range of built-in themes. Any theme can be customized and saved for later use.
2. Customise built-in themes
3. Retrieve customised and built-in themes</t>
  </si>
  <si>
    <t>Retrieve demonstrations and simulations</t>
  </si>
  <si>
    <t>Automate the user assessment scoring process</t>
  </si>
  <si>
    <t>Ability to allow user to provide feedback on the course after assessment completion.</t>
  </si>
  <si>
    <t>Ability to define the amount of time a user may view a screen.</t>
  </si>
  <si>
    <t>Ability to create a landing page from which different sections / modules of a course can be launched</t>
  </si>
  <si>
    <t xml:space="preserve">This includes the ability to drill down within the section / module that has  been selected. For example, if “Process training” is selected the different course content sections specific to that section appears. Multiple layers of "drill-down" is required.
Show how this is achieved in your solution. </t>
  </si>
  <si>
    <t>User navigation:
1. Know where they currently are in the simulation. 
2. Know how to get assistance.
3. Go back to the beginning of the
section
4. Access different reference documents from any point in the simulation
5. Move forward or backwards from any page in the simulation</t>
  </si>
  <si>
    <t>Use during online sessions:
1. Play video during online session, ie webinars
2. Pause to allow note taking etc.
3. Replay sections of the video
4. Toggle between lecturer and screen captured video</t>
  </si>
  <si>
    <t>Branch scenarios:
1. Create a single or multiple branched scenarios
2. Define / populate a specific situation that requires a response from the user
3. Define / populate a question with the user having to select from a number of possible alternatives (need to select one option from multiple options).
4. Record what response was provided, whether it was the correct response, the incorrect response or inferior one.
5. Define the ranking per question
6. Allow the user to proceed if the response was correct
7. Provide the user with additional training information if the response was incorrect
8. Provide the user with the option to proceed if the inferior response was provided
9. Track responses to all questions</t>
  </si>
  <si>
    <t>Randomised quizzes:
1. Create a test/quiz
2. Provide option to import from Question Banks and choose Random Questions
3. Create a question bank
4. Define a question
5. Edit a question
6. Select questions that can be randomly pulled from different banks. For example, if you require 5 questions to be randomly imported from two different banks, by indicating 5 in the “Number of Questions field” for each bank a total of 10 questions will be randomly generated.
7. Option for questions to always appear randomly i.e, each user will have a different set of questions
8. Weight questions</t>
  </si>
  <si>
    <t xml:space="preserve">Note: Randomised quizzes will fail if there is no question bank strategy and strict labelling system. Think about how your random assessments might turn out if you organize your question banks by lesson unit, question type, learning objective, or even learner type (e.g., visual, auditory, etc.).
Show how this is achieved in your solution. </t>
  </si>
  <si>
    <t>E-learning software should be compatible with the Eskom’s Learning Management System (LSO) and SAP Success factor. Output file (SCORM) from the solution should run on the ESKOM LMS (Learner management system).</t>
  </si>
  <si>
    <t xml:space="preserve">The solution must be provided on physical or virtual servers that is exclusively for the use of Eskom. User authentication must be done using Eskom Microsoft Active Directory authentication protocols. Data encryption must be provided both in transit and at rest. Data loss prevention mechanisms must be used. </t>
  </si>
  <si>
    <t>What will be the location of the database?</t>
  </si>
  <si>
    <t>Non Functional</t>
  </si>
  <si>
    <t>Vendor must be a registered seller of the E-learning development software, as well as deliver and support software. An official letter supporting the registration of the vendor as a seller needs to be submitted.</t>
  </si>
  <si>
    <t>Valid and up to date information must be provided.</t>
  </si>
  <si>
    <t xml:space="preserve">Describe the user authentication mechanism used. </t>
  </si>
  <si>
    <t>The vendor needs to describe the capability to integrate with the Eskom Microsoft Active Directory authentication.</t>
  </si>
  <si>
    <t xml:space="preserve">Describe the data encryption mechanism used. </t>
  </si>
  <si>
    <t>Data should be encrypted in transit and at rest.</t>
  </si>
  <si>
    <t xml:space="preserve">Describe the data loss protection mechanism used. </t>
  </si>
  <si>
    <t>Vendor must explain what methods are used and how it is implemented to ensure Eskom data will not be compromised.</t>
  </si>
  <si>
    <t>Tool can be provided and licensed within two weeks of contract finalisation</t>
  </si>
  <si>
    <t>Provide information on how the product will be made available with commitment on this delivery.</t>
  </si>
  <si>
    <t>Yes</t>
  </si>
  <si>
    <t>No</t>
  </si>
  <si>
    <t>Do you offer an online License Management Tool as part of the standard demonstrating and overview of subscription licenses for the software?</t>
  </si>
  <si>
    <t>Online License Management Portal-   Provide screenshots of portal.  It should be noted that should this not be provided the submission will be allocated a zero score.</t>
  </si>
  <si>
    <t>Can the portal display number of licenses allocted and number of licenses available?</t>
  </si>
  <si>
    <t>Inventory Reports showing allocated licenses and available licenses.  It should be noted that should this not be provided the submission will be allocated a zero score.</t>
  </si>
  <si>
    <t>Name 2 current/previous accounts you are managing, and the number of years of each contract.</t>
  </si>
  <si>
    <t>Provide reference letters from current/previous suppliers on the company letterhead.  Please note the letter must be signed off by the Contracts Manager or relevant equivalent.  Failure to provide letters will result in the allocation of a Zero score.</t>
  </si>
  <si>
    <t>Total</t>
  </si>
  <si>
    <t>Final Score</t>
  </si>
  <si>
    <t>Priority and Weight</t>
  </si>
  <si>
    <t>ID</t>
  </si>
  <si>
    <t>Type</t>
  </si>
  <si>
    <t>Requirement</t>
  </si>
  <si>
    <t xml:space="preserve">Mandatory Returnables </t>
  </si>
  <si>
    <t>Priority Description</t>
  </si>
  <si>
    <t>Weighted Question</t>
  </si>
  <si>
    <t>Scoring</t>
  </si>
  <si>
    <t>Answer (0, 100%)</t>
  </si>
  <si>
    <t>Weighted answer</t>
  </si>
  <si>
    <t>Comments</t>
  </si>
  <si>
    <t>SCR 1.1</t>
  </si>
  <si>
    <t>Meeting the Scope of Work Required</t>
  </si>
  <si>
    <t>(100%) Fully comply with requirement - Tenderer does have a valid SOC 2 Type II and/or Bridge Letter.
(0%) No compliance - Tenderer does not have the SOC 2 Type II Report and/or Bridge Letter.</t>
  </si>
  <si>
    <t>SCR 1.3</t>
  </si>
  <si>
    <r>
      <rPr>
        <b/>
        <sz val="12"/>
        <color rgb="FF000000"/>
        <rFont val="Calibri"/>
        <scheme val="minor"/>
      </rPr>
      <t xml:space="preserve">ISO Certifications
</t>
    </r>
    <r>
      <rPr>
        <sz val="12"/>
        <color rgb="FF000000"/>
        <rFont val="Calibri"/>
        <scheme val="minor"/>
      </rPr>
      <t>The Tenderer shall have a</t>
    </r>
    <r>
      <rPr>
        <b/>
        <sz val="12"/>
        <color rgb="FF000000"/>
        <rFont val="Calibri"/>
        <scheme val="minor"/>
      </rPr>
      <t xml:space="preserve"> </t>
    </r>
    <r>
      <rPr>
        <sz val="12"/>
        <color rgb="FF000000"/>
        <rFont val="Calibri"/>
        <scheme val="minor"/>
      </rPr>
      <t>valid ISO27017 and ISO27018 certificates</t>
    </r>
  </si>
  <si>
    <t>The Tenderer is required to submit a valid ISO27017 and ISO27018 certificates.</t>
  </si>
  <si>
    <t>(100%) Fully comply with requirement - Tenderer does have a valid ISO27017 and ISO27018 Certificates.
(0%) No compliance - Tenderer does not have ISO27017 and ISO27018 Certificates.</t>
  </si>
  <si>
    <t>SCR 1.4</t>
  </si>
  <si>
    <r>
      <rPr>
        <b/>
        <sz val="12"/>
        <color rgb="FF000000"/>
        <rFont val="Calibri"/>
        <scheme val="minor"/>
      </rPr>
      <t xml:space="preserve">Integration to Eskom's existing Identity Providers (IdP's)
</t>
    </r>
    <r>
      <rPr>
        <sz val="12"/>
        <color rgb="FF000000"/>
        <rFont val="Calibri"/>
        <scheme val="minor"/>
      </rPr>
      <t>Integration to Eskom's existing IdP's such as Microsoft (MS) on-prem active directory (AD) and MS Entra ID to enable Multi-factor Authentication (MFA) and Single sign on (SSO).
The proposed  solution shall be able to integrate with existing Eskom’s identity providers (IdP’s) such as Microsoft (MS) AD, Entra ID and shall support SAML 2.0, OAuth 2.0 and OAuth 2.1 to enable MFA and SSO..</t>
    </r>
  </si>
  <si>
    <t>The Tenderer is required to submit the OEM documentation, technical specification and design that depicts that the proposed solution supports SAML 2.0, OAuth 2.0 and OAuth 2.1 to enable MFA and SSO.</t>
  </si>
  <si>
    <t>(100%) Fully comply with requirement - The proposed solution does integrate with Eskom's MS AD, and Entra ID to enable SSO and MFA.
(0%) No compliance - The proposed solution is unable to integrate with MS AD, MDI, Entra ID and MFA.</t>
  </si>
  <si>
    <t>SCR 1.5</t>
  </si>
  <si>
    <r>
      <rPr>
        <b/>
        <sz val="12"/>
        <color rgb="FF000000"/>
        <rFont val="Calibri"/>
        <scheme val="minor"/>
      </rPr>
      <t xml:space="preserve">RBAC
</t>
    </r>
    <r>
      <rPr>
        <sz val="12"/>
        <color rgb="FF000000"/>
        <rFont val="Calibri"/>
        <scheme val="minor"/>
      </rPr>
      <t>The</t>
    </r>
    <r>
      <rPr>
        <b/>
        <sz val="12"/>
        <color rgb="FF000000"/>
        <rFont val="Calibri"/>
        <scheme val="minor"/>
      </rPr>
      <t xml:space="preserve"> </t>
    </r>
    <r>
      <rPr>
        <sz val="12"/>
        <color rgb="FF000000"/>
        <rFont val="Calibri"/>
        <scheme val="minor"/>
      </rPr>
      <t>proposed SaaS solution shall support and employ RBAC mechanism.</t>
    </r>
  </si>
  <si>
    <t xml:space="preserve">
The Tenderer is required to submit the OEM documentation, technical specification and design that depicts that the solution supports RBAC.  </t>
  </si>
  <si>
    <t>(100%) Fully comply with requirement - The proposed solution does support and employ RBAC mechanism.
(0%) No compliance - The proposed solution does not support and employ RBAC mechanism</t>
  </si>
  <si>
    <t>SCR 1.6</t>
  </si>
  <si>
    <r>
      <rPr>
        <b/>
        <sz val="12"/>
        <color rgb="FF000000"/>
        <rFont val="Calibri"/>
        <scheme val="minor"/>
      </rPr>
      <t xml:space="preserve">Encryption Standard
</t>
    </r>
    <r>
      <rPr>
        <sz val="12"/>
        <color rgb="FF000000"/>
        <rFont val="Calibri"/>
        <scheme val="minor"/>
      </rPr>
      <t>The proposed SaaS solution shall</t>
    </r>
    <r>
      <rPr>
        <b/>
        <sz val="12"/>
        <color rgb="FF000000"/>
        <rFont val="Calibri"/>
        <scheme val="minor"/>
      </rPr>
      <t xml:space="preserve"> </t>
    </r>
    <r>
      <rPr>
        <sz val="12"/>
        <color rgb="FF000000"/>
        <rFont val="Calibri"/>
        <scheme val="minor"/>
      </rPr>
      <t>encrypt data at rest using at minimum AES-256, in use and  in transit (or in motion) using at minimum TLS 1.3 or later version.</t>
    </r>
  </si>
  <si>
    <t>The Tenderer is required to submit the OEM documentation, technical specification and design that depicts that data  is encrypted in transit, at rest and in use.</t>
  </si>
  <si>
    <t>(100%) Fully comply with requirement - The proposed solution does encrypt data at rest (AES-256) and in transit (TLS 1.3 or later version)
(0%) No compliance - The proposed solution does not encrypt data at rest (AES-256) and in transit (TLS 1.3 or later version)</t>
  </si>
  <si>
    <t>SCR 1.7</t>
  </si>
  <si>
    <r>
      <rPr>
        <b/>
        <sz val="12"/>
        <color rgb="FF000000"/>
        <rFont val="Calibri"/>
        <scheme val="minor"/>
      </rPr>
      <t xml:space="preserve">Cryptographic Hashing
</t>
    </r>
    <r>
      <rPr>
        <sz val="12"/>
        <color rgb="FF000000"/>
        <rFont val="Calibri"/>
        <scheme val="minor"/>
      </rPr>
      <t>Data shall be secured at minimum using a secure hash algorithm (SHA) - 256 for data integrity, securing transactions and messages</t>
    </r>
  </si>
  <si>
    <t>The Tenderer is required to submit the OEM documentation technical specifications, and system design that depict that the proposed system supports (SHA)-256</t>
  </si>
  <si>
    <t xml:space="preserve">(100%) Fully comply with requirement - The proposed solution does secure data using Hash algorithm (SHA)-256 for data intergrity 
(0%) No compliance - The proposed solution does not secure data using Hash algorithm (SHA)-256 for data intergrity </t>
  </si>
  <si>
    <t>SCR 1.8</t>
  </si>
  <si>
    <t xml:space="preserve">Meeting the Scope of Work Required </t>
  </si>
  <si>
    <r>
      <rPr>
        <b/>
        <sz val="12"/>
        <color rgb="FF000000"/>
        <rFont val="Calibri"/>
      </rPr>
      <t xml:space="preserve">Data Integrity 
</t>
    </r>
    <r>
      <rPr>
        <sz val="12"/>
        <color rgb="FF000000"/>
        <rFont val="Calibri"/>
      </rPr>
      <t xml:space="preserve">For all systems that store and process financial information, data shall be encrypted at minimum using a secure hash algorithm (SHA)-256 for data integrity, securing transactions, and messages.  </t>
    </r>
  </si>
  <si>
    <t xml:space="preserve">
The Tenderer is required to submit the OEM documentation, technical specification and design that depicts that data integrity is secured using hash algorithm.</t>
  </si>
  <si>
    <t>100%) Fully comply with requirement - The proposed solution does support hash algorithm (SHA)- 256.
(0%) No compliance - The proposed solution does not support hash algorithm (SHA)- 256.</t>
  </si>
  <si>
    <t>SCR 1.9</t>
  </si>
  <si>
    <r>
      <rPr>
        <b/>
        <sz val="12"/>
        <color rgb="FF000000"/>
        <rFont val="Calibri"/>
        <scheme val="minor"/>
      </rPr>
      <t xml:space="preserve">Audit Trails, Logs, User and Activity Logs
</t>
    </r>
    <r>
      <rPr>
        <sz val="12"/>
        <color rgb="FF000000"/>
        <rFont val="Calibri"/>
        <scheme val="minor"/>
      </rPr>
      <t>The proposed SaaS solution shall have Audit trails, logs, user administration and user activity logs enabled, encrypted, and securely kept with limited access to administrators.</t>
    </r>
  </si>
  <si>
    <t xml:space="preserve">
The Tenderer is required to submit the OEM documentation, technical specification and design that depicts that logs are enabled, encrypred and security kept.</t>
  </si>
  <si>
    <t>(100%) Fully comply with requirement - The proposed solution does have Audit trails, logs, user administration and user activity logs shall be enabled, encrypted, and securely kept with limited access to administrators.
(0%) No compliance - The proposed solution does not have Audit trails, logs, user administration and user activity logs shall be enabled, encrypted, and securely kept with limited access to administrators.</t>
  </si>
  <si>
    <t>SCR 1.10</t>
  </si>
  <si>
    <r>
      <rPr>
        <b/>
        <sz val="12"/>
        <color rgb="FF000000"/>
        <rFont val="Calibri"/>
        <scheme val="minor"/>
      </rPr>
      <t xml:space="preserve">Data Masking
</t>
    </r>
    <r>
      <rPr>
        <sz val="12"/>
        <color rgb="FF000000"/>
        <rFont val="Calibri"/>
        <scheme val="minor"/>
      </rPr>
      <t>Sensitive data such as PII shall be masked on the non-production environments to lessen exposure.</t>
    </r>
  </si>
  <si>
    <t>The Tenderer is required to submit the OEM documentation, technical specification and design that depicts that data masking is masked in non-production environement.</t>
  </si>
  <si>
    <t>(100%) Fully comply with requirement - The proposed solution does mask PII on nonproduction environments.
(0%) No compliance - The proposed solution does not mask PII in nonproduction environments.</t>
  </si>
  <si>
    <t>SCR 1.11</t>
  </si>
  <si>
    <r>
      <rPr>
        <b/>
        <sz val="12"/>
        <color rgb="FF000000"/>
        <rFont val="Calibri"/>
        <scheme val="minor"/>
      </rPr>
      <t xml:space="preserve">Daily Incremental Back Ups
</t>
    </r>
    <r>
      <rPr>
        <sz val="12"/>
        <color rgb="FF000000"/>
        <rFont val="Calibri"/>
        <scheme val="minor"/>
      </rPr>
      <t xml:space="preserve">Incremental daily back-ups shall be done, encrypted, and securely kept offsite. </t>
    </r>
  </si>
  <si>
    <t xml:space="preserve">The Tenderer is required to submit the OEM documentation, technical specification and design that depicts that daily increamental back ups are done, encrypted and kept offsite. </t>
  </si>
  <si>
    <t>(100%) Fully comply with requirement - Daily incremental Back ups are done, encrypted and securely kept offsite.
(0%) No compliance - No daily incremental back ups.</t>
  </si>
  <si>
    <t>SCR 1.12</t>
  </si>
  <si>
    <r>
      <rPr>
        <b/>
        <sz val="12"/>
        <color rgb="FF000000"/>
        <rFont val="Calibri"/>
        <scheme val="minor"/>
      </rPr>
      <t xml:space="preserve">Real-time data synchronization or data replication
</t>
    </r>
    <r>
      <rPr>
        <sz val="12"/>
        <color rgb="FF000000"/>
        <rFont val="Calibri"/>
        <scheme val="minor"/>
      </rPr>
      <t xml:space="preserve">The Tenderer shall employ real-time data synchronization or data replication to a secondary or disaster recovery (DR) site, located in different region. </t>
    </r>
  </si>
  <si>
    <t xml:space="preserve">The Tenderer is required to submit the OEM documentation, technical specification and design that depicts thatdata is syncronised, replicated to secondary site. </t>
  </si>
  <si>
    <t>(100%) Fully comply with requirement - Real-time or data synchronisation is employed.
(0%) No compliance - No real-time or data synchronisation is employed.</t>
  </si>
  <si>
    <t>SCR 1.13</t>
  </si>
  <si>
    <r>
      <rPr>
        <b/>
        <sz val="12"/>
        <color rgb="FF000000"/>
        <rFont val="Calibri"/>
        <scheme val="minor"/>
      </rPr>
      <t xml:space="preserve">DRP/IRM
</t>
    </r>
    <r>
      <rPr>
        <sz val="12"/>
        <color rgb="FF000000"/>
        <rFont val="Calibri"/>
        <scheme val="minor"/>
      </rPr>
      <t>1. The Tenderer shall have Disaster Recovery Plan (DRP) and Back up Restore Plan defined, annually tested.
2. The Tenderer shall have Incident Response Management (IRM) process defined, and part of the service level agreement (SLA) and master service agreement (MSA).
3. The Tenderer is required to specify the recovery point objective (RPO) and recovery time objective (RTO)</t>
    </r>
  </si>
  <si>
    <t xml:space="preserve">
The Tenderer is required to submit a recent DRP Results and Back up Restore Results, IRM Process, SLA, RPO and RTO.</t>
  </si>
  <si>
    <t xml:space="preserve">
(100%) DRP and Back up Plan is defined, annually tested and IRM is in place and part of the SLA/MSA.
(0%) DRP, Back up Restore Plan, IRM is not in place and not tested.</t>
  </si>
  <si>
    <t>SCR 1.14</t>
  </si>
  <si>
    <r>
      <rPr>
        <b/>
        <sz val="12"/>
        <color rgb="FF000000"/>
        <rFont val="Calibri"/>
        <scheme val="minor"/>
      </rPr>
      <t xml:space="preserve">Patch Management
</t>
    </r>
    <r>
      <rPr>
        <sz val="12"/>
        <color rgb="FF000000"/>
        <rFont val="Calibri"/>
        <scheme val="minor"/>
      </rPr>
      <t>Patch Management Process  shall be defined. Software updates and patches shall be tested on development environment prior being deployed into production environment.</t>
    </r>
  </si>
  <si>
    <t xml:space="preserve">
The Tenderer is required to submit an approved Patch Management Process.</t>
  </si>
  <si>
    <t>(100%) Fully Compliant - Patch management process is defined, software updates and patches are tested on nonproduction prior environment production.
(0%) No Compliance - No patch management process is defined, software updates and patches are tested on nonproduction environment production.</t>
  </si>
  <si>
    <t>SCR 1.20</t>
  </si>
  <si>
    <r>
      <rPr>
        <b/>
        <sz val="12"/>
        <color rgb="FF000000"/>
        <rFont val="Calibri"/>
        <scheme val="minor"/>
      </rPr>
      <t xml:space="preserve">Database Security Management
</t>
    </r>
    <r>
      <rPr>
        <sz val="12"/>
        <color rgb="FF000000"/>
        <rFont val="Calibri"/>
        <scheme val="minor"/>
      </rPr>
      <t xml:space="preserve"> 1. The Tenderer shall place the database behind the perimeter firewall.
</t>
    </r>
  </si>
  <si>
    <t xml:space="preserve">
The Tenderer is required to submit the OEM documentation, technical specification and design that depicts that the Databases are placed behind the Firewall.</t>
  </si>
  <si>
    <t>(100%) Fully comply with requirement - The proposed solution does have Database Security Management Tool and Database is placed behind perimeter firewall.
(0%) No compliance - The proposed solution does not have Database Security Management Tool and Database is placed behind perimeter firewall.</t>
  </si>
  <si>
    <t>SCR 1.21</t>
  </si>
  <si>
    <r>
      <rPr>
        <b/>
        <sz val="12"/>
        <color rgb="FF000000"/>
        <rFont val="Calibri"/>
        <scheme val="minor"/>
      </rPr>
      <t xml:space="preserve">Distributed Denial of Service (DDoS) Protection Mechanism
</t>
    </r>
    <r>
      <rPr>
        <sz val="12"/>
        <color rgb="FF000000"/>
        <rFont val="Calibri"/>
        <scheme val="minor"/>
      </rPr>
      <t>The proposed</t>
    </r>
    <r>
      <rPr>
        <b/>
        <sz val="12"/>
        <color rgb="FF000000"/>
        <rFont val="Calibri"/>
        <scheme val="minor"/>
      </rPr>
      <t xml:space="preserve"> </t>
    </r>
    <r>
      <rPr>
        <sz val="12"/>
        <color rgb="FF000000"/>
        <rFont val="Calibri"/>
        <scheme val="minor"/>
      </rPr>
      <t>SaaS solution shall employ DDoS protection mechanism.</t>
    </r>
  </si>
  <si>
    <t xml:space="preserve">
The Tenderer is required to submit the OEM documentation, technical specification and design that depicts that DDoS is employed. </t>
  </si>
  <si>
    <t>(100%) Fully comply with requirement - The proposed solution does have DDoS protection mechanism.
(0%) No compliance - The proposed solution does not have DDoS protection mechanism.</t>
  </si>
  <si>
    <t>SCR 1.22</t>
  </si>
  <si>
    <r>
      <rPr>
        <b/>
        <sz val="12"/>
        <color rgb="FF000000"/>
        <rFont val="Calibri"/>
        <scheme val="minor"/>
      </rPr>
      <t xml:space="preserve">Web Application Firewall (WAF)
</t>
    </r>
    <r>
      <rPr>
        <sz val="12"/>
        <color rgb="FF000000"/>
        <rFont val="Calibri"/>
        <scheme val="minor"/>
      </rPr>
      <t>The Tenderer shall employ</t>
    </r>
    <r>
      <rPr>
        <b/>
        <sz val="12"/>
        <color rgb="FF000000"/>
        <rFont val="Calibri"/>
        <scheme val="minor"/>
      </rPr>
      <t xml:space="preserve"> </t>
    </r>
    <r>
      <rPr>
        <sz val="12"/>
        <color rgb="FF000000"/>
        <rFont val="Calibri"/>
        <scheme val="minor"/>
      </rPr>
      <t>WAF for all internet facing applications and/or web-based applications.</t>
    </r>
  </si>
  <si>
    <t xml:space="preserve">
The Tenderer is required to submit the OEM documentation, technical specification and design that depicts thatWAF is employed.</t>
  </si>
  <si>
    <t>(100%) Fully comply with requirement -The proposed solution does employ WAF.
(0%) No compliance - The proposed solution does not empoy WAF.</t>
  </si>
  <si>
    <t>SCR 1.23</t>
  </si>
  <si>
    <r>
      <rPr>
        <b/>
        <sz val="12"/>
        <color rgb="FF000000"/>
        <rFont val="Calibri"/>
        <scheme val="minor"/>
      </rPr>
      <t xml:space="preserve">Integration Security
</t>
    </r>
    <r>
      <rPr>
        <sz val="12"/>
        <color rgb="FF000000"/>
        <rFont val="Calibri"/>
        <scheme val="minor"/>
      </rPr>
      <t>The</t>
    </r>
    <r>
      <rPr>
        <b/>
        <sz val="12"/>
        <color rgb="FF000000"/>
        <rFont val="Calibri"/>
        <scheme val="minor"/>
      </rPr>
      <t xml:space="preserve"> </t>
    </r>
    <r>
      <rPr>
        <sz val="12"/>
        <color rgb="FF000000"/>
        <rFont val="Calibri"/>
        <scheme val="minor"/>
      </rPr>
      <t>proposed SaaS solution shall support the prevailing enterprise services bus (ESB), application programmable interfaces (API’s) and Integration Platform as a Service (iPaaS) platforms for security, logging and monitoring for both on-prem, hybrid-cloud and multi-cloud environments.</t>
    </r>
  </si>
  <si>
    <t xml:space="preserve">
The Tenderer is required to submit the OEM documentation, technical specification and design that depicts that the solution supports the ESB, API and iPaaS stated on the requirements. </t>
  </si>
  <si>
    <t>(100%) Fully comply with requirement - The proposed solution does support ESB, API's and IPaaS for security, logging and monitoring.
(0%) No compliance - The proposed solution does not support ESB, API's and IPaaS for security, logging and monitoring.</t>
  </si>
  <si>
    <t>SCR 1.24</t>
  </si>
  <si>
    <r>
      <rPr>
        <b/>
        <sz val="12"/>
        <color rgb="FF000000"/>
        <rFont val="Calibri"/>
        <scheme val="minor"/>
      </rPr>
      <t xml:space="preserve">e-Discovery
</t>
    </r>
    <r>
      <rPr>
        <sz val="12"/>
        <color rgb="FF000000"/>
        <rFont val="Calibri"/>
        <scheme val="minor"/>
      </rPr>
      <t>The proposed SaaS solution shall provide e-Discovery capability to identify, collect and produce electronically stored information (ESI) in response to a request for production in a lawsuit or investigation as part of the cloud services offered.</t>
    </r>
  </si>
  <si>
    <t xml:space="preserve">
The Tenderer is required to submit the OEM documentation, technical specification and design that depicts that the solution provides e-Discovery capability.</t>
  </si>
  <si>
    <t>(100%) Fully comply with requirement - The proposed solution does have e-Discovery capability.
(0%) No compliance - The proposed solution does not have e-Discovery capability.</t>
  </si>
  <si>
    <t>SCR 1.25</t>
  </si>
  <si>
    <r>
      <t xml:space="preserve">SIEM Intergration 
</t>
    </r>
    <r>
      <rPr>
        <sz val="12"/>
        <color rgb="FF000000"/>
        <rFont val="Calibri"/>
        <scheme val="minor"/>
      </rPr>
      <t>The system shall be able to integrate with SIEM standard technologies such as Syslog, Windows events logging, SNMP and API, etc.</t>
    </r>
  </si>
  <si>
    <t xml:space="preserve">
The Tenderer is required to submit the OEM documentation, technical specification and design that depicts that the proposed solution is able to intergrate with SIEM standard</t>
  </si>
  <si>
    <t>(100%)System supports full integration with SIEM via standard protocols (Syslog, Windows Event Log, SNMP, API), and integration has been tested and confirmed.
(0%)  No SIEM integration capability present or enabled; logging is unsupported, disabled, or incompatible with enterprise SIEM tools.</t>
  </si>
  <si>
    <t>SCR 1.26</t>
  </si>
  <si>
    <t>TOTAL SCORE</t>
  </si>
  <si>
    <t>Eskom Group IT:  Technical Evaluation Criteria
Category: Demonstration</t>
  </si>
  <si>
    <t>Demonstration Threshold:</t>
  </si>
  <si>
    <r>
      <t xml:space="preserve">Demonstration Brief - </t>
    </r>
    <r>
      <rPr>
        <sz val="8"/>
        <color theme="1"/>
        <rFont val="Arial"/>
        <family val="2"/>
      </rPr>
      <t>Explain to the Vendor what must be included in their presentation</t>
    </r>
  </si>
  <si>
    <t>Priority</t>
  </si>
  <si>
    <t>Record a computer screen and microphone inputs</t>
  </si>
  <si>
    <t>100%: Fully comply with requirement</t>
  </si>
  <si>
    <t>50%:   Partially comply will require development/ customisation</t>
  </si>
  <si>
    <t>0%:     No compliance</t>
  </si>
  <si>
    <t xml:space="preserve">Show how this is achieved in your solution. 
</t>
  </si>
  <si>
    <t xml:space="preserve">Randomised quizzes:
1. Create a test/quiz
2. Provide option to import from Question Banks and choose Random Questions
3. Create a question bank
4. Define a question
5. Edit a question
6. Select questions that can be randomly pulled from different banks. For example, if you require 5 questions to be randomly imported from two different banks, by indicating 5 in the “Number of Questions field” for each bank a total of 10 questions will be randomly generated.
7. Option for questions to always appear randomly i.e, each user will have a different set of questions
8. Weight questions
</t>
  </si>
  <si>
    <t>Abbreviations</t>
  </si>
  <si>
    <t>SOC</t>
  </si>
  <si>
    <t>Service Organization Control</t>
  </si>
  <si>
    <t>Definitions</t>
  </si>
  <si>
    <r>
      <rPr>
        <b/>
        <sz val="12"/>
        <color rgb="FF000000"/>
        <rFont val="Calibri"/>
        <scheme val="minor"/>
      </rPr>
      <t xml:space="preserve">Third-Party Attestation Reports
</t>
    </r>
    <r>
      <rPr>
        <sz val="12"/>
        <color rgb="FF000000"/>
        <rFont val="Calibri"/>
        <scheme val="minor"/>
      </rPr>
      <t>The Tenderer shall have a valid Service Organisation Control (SOC) 2 Type II Report for the proposed SaaS solution.
 If the SOC 2 Type II report is older than six (6) months, the Bridge Letter must be submitted.</t>
    </r>
  </si>
  <si>
    <t xml:space="preserve">
The Tenderer is required to submit a valid SOC 2 Type II Report for the proposed SaaS solution.
 If the SOC 2 Type II report is older than six (6) months, the Bridge Letter must be submitted.</t>
  </si>
  <si>
    <t>eLearning Authoring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</si>
</sst>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 ;[Red]\-0\ "/>
  </numFmts>
  <fonts count="39"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sz val="8"/>
      <name val="Arial"/>
      <family val="2"/>
    </font>
    <font>
      <b/>
      <sz val="7"/>
      <color theme="1"/>
      <name val="Arial"/>
      <family val="2"/>
    </font>
    <font>
      <i/>
      <sz val="8"/>
      <color theme="1"/>
      <name val="Arial"/>
      <family val="2"/>
    </font>
    <font>
      <i/>
      <sz val="8"/>
      <color rgb="FFFF0000"/>
      <name val="Arial"/>
      <family val="2"/>
    </font>
    <font>
      <b/>
      <u/>
      <sz val="12"/>
      <color theme="1"/>
      <name val="Arial"/>
      <family val="2"/>
    </font>
    <font>
      <i/>
      <sz val="8"/>
      <name val="Arial"/>
      <family val="2"/>
    </font>
    <font>
      <b/>
      <sz val="8"/>
      <name val="Arial"/>
      <family val="2"/>
    </font>
    <font>
      <sz val="8"/>
      <color rgb="FFFF0000"/>
      <name val="Arial"/>
      <family val="2"/>
    </font>
    <font>
      <b/>
      <sz val="9"/>
      <color theme="1"/>
      <name val="Arial"/>
      <family val="2"/>
    </font>
    <font>
      <sz val="11"/>
      <color theme="1"/>
      <name val="Arial"/>
      <family val="2"/>
    </font>
    <font>
      <sz val="8"/>
      <name val="Calibri"/>
      <family val="2"/>
      <scheme val="minor"/>
    </font>
    <font>
      <b/>
      <sz val="11"/>
      <color theme="1"/>
      <name val="Arial"/>
      <family val="2"/>
    </font>
    <font>
      <sz val="8"/>
      <color indexed="8"/>
      <name val="Arial"/>
      <family val="2"/>
    </font>
    <font>
      <sz val="11"/>
      <color indexed="8"/>
      <name val="Arial"/>
      <family val="2"/>
    </font>
    <font>
      <b/>
      <sz val="11"/>
      <color indexed="8"/>
      <name val="Arial"/>
      <family val="2"/>
    </font>
    <font>
      <sz val="12"/>
      <color indexed="8"/>
      <name val="Arial"/>
      <family val="2"/>
    </font>
    <font>
      <b/>
      <sz val="12"/>
      <color indexed="8"/>
      <name val="Arial"/>
      <family val="2"/>
    </font>
    <font>
      <b/>
      <sz val="16"/>
      <color rgb="FFC00000"/>
      <name val="Arial"/>
      <family val="2"/>
    </font>
    <font>
      <b/>
      <sz val="12"/>
      <color theme="1"/>
      <name val="Calibri"/>
      <family val="2"/>
      <scheme val="minor"/>
    </font>
    <font>
      <b/>
      <u/>
      <sz val="14"/>
      <color theme="1"/>
      <name val="Arial"/>
      <family val="2"/>
    </font>
    <font>
      <sz val="12"/>
      <color theme="1"/>
      <name val="Arial"/>
      <family val="2"/>
    </font>
    <font>
      <b/>
      <u/>
      <sz val="12"/>
      <color rgb="FFFF0000"/>
      <name val="Arial"/>
      <family val="2"/>
    </font>
    <font>
      <u/>
      <sz val="12"/>
      <color theme="1"/>
      <name val="Arial"/>
      <family val="2"/>
    </font>
    <font>
      <sz val="12"/>
      <name val="Calibri"/>
      <family val="2"/>
      <scheme val="minor"/>
    </font>
    <font>
      <sz val="11"/>
      <color indexed="8"/>
      <name val="Calibri"/>
      <family val="2"/>
    </font>
    <font>
      <b/>
      <sz val="12"/>
      <color theme="0"/>
      <name val="Calibri"/>
      <family val="2"/>
      <scheme val="minor"/>
    </font>
    <font>
      <sz val="12"/>
      <color theme="0"/>
      <name val="Calibri"/>
      <family val="2"/>
      <scheme val="minor"/>
    </font>
    <font>
      <b/>
      <sz val="12"/>
      <color indexed="8"/>
      <name val="Calibri"/>
      <family val="2"/>
      <scheme val="minor"/>
    </font>
    <font>
      <sz val="12"/>
      <color theme="1"/>
      <name val="Calibri"/>
      <family val="2"/>
      <scheme val="minor"/>
    </font>
    <font>
      <sz val="12"/>
      <color rgb="FF000000"/>
      <name val="Calibri"/>
      <scheme val="minor"/>
    </font>
    <font>
      <b/>
      <sz val="12"/>
      <color rgb="FF000000"/>
      <name val="Calibri"/>
      <scheme val="minor"/>
    </font>
    <font>
      <sz val="12"/>
      <color rgb="FF000000"/>
      <name val="Calibri"/>
      <family val="2"/>
      <scheme val="minor"/>
    </font>
    <font>
      <sz val="12"/>
      <color rgb="FF000000"/>
      <name val="Calibri"/>
    </font>
    <font>
      <b/>
      <sz val="12"/>
      <color rgb="FF000000"/>
      <name val="Calibri"/>
    </font>
    <font>
      <b/>
      <sz val="12"/>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99FF99"/>
        <bgColor indexed="64"/>
      </patternFill>
    </fill>
    <fill>
      <patternFill patternType="solid">
        <fgColor theme="7" tint="0.79998168889431442"/>
        <bgColor indexed="64"/>
      </patternFill>
    </fill>
    <fill>
      <patternFill patternType="solid">
        <fgColor rgb="FF7030A0"/>
        <bgColor indexed="51"/>
      </patternFill>
    </fill>
    <fill>
      <patternFill patternType="solid">
        <fgColor rgb="FF7030A0"/>
        <bgColor indexed="64"/>
      </patternFill>
    </fill>
    <fill>
      <patternFill patternType="solid">
        <fgColor rgb="FF0070C0"/>
        <bgColor indexed="64"/>
      </patternFill>
    </fill>
    <fill>
      <patternFill patternType="solid">
        <fgColor theme="9" tint="0.59999389629810485"/>
        <bgColor indexed="23"/>
      </patternFill>
    </fill>
    <fill>
      <patternFill patternType="solid">
        <fgColor theme="9" tint="0.59999389629810485"/>
        <bgColor indexed="51"/>
      </patternFill>
    </fill>
    <fill>
      <patternFill patternType="solid">
        <fgColor theme="8" tint="0.59999389629810485"/>
        <bgColor indexed="40"/>
      </patternFill>
    </fill>
    <fill>
      <patternFill patternType="solid">
        <fgColor indexed="9"/>
        <bgColor indexed="64"/>
      </patternFill>
    </fill>
    <fill>
      <patternFill patternType="solid">
        <fgColor theme="9" tint="0.79998168889431442"/>
        <bgColor indexed="64"/>
      </patternFill>
    </fill>
  </fills>
  <borders count="5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28" fillId="0" borderId="0"/>
  </cellStyleXfs>
  <cellXfs count="248">
    <xf numFmtId="0" fontId="0" fillId="0" borderId="0" xfId="0"/>
    <xf numFmtId="0" fontId="2" fillId="0" borderId="0" xfId="0" applyFont="1" applyAlignment="1">
      <alignment horizontal="center" vertical="center"/>
    </xf>
    <xf numFmtId="0" fontId="3" fillId="0" borderId="0" xfId="0" applyFont="1" applyAlignment="1">
      <alignment wrapText="1"/>
    </xf>
    <xf numFmtId="0" fontId="3" fillId="0" borderId="0" xfId="0" applyFont="1" applyAlignment="1">
      <alignment vertical="center"/>
    </xf>
    <xf numFmtId="1" fontId="3" fillId="0" borderId="0" xfId="0" applyNumberFormat="1" applyFont="1" applyAlignment="1">
      <alignment vertical="center"/>
    </xf>
    <xf numFmtId="0" fontId="3" fillId="0" borderId="0" xfId="0" applyFont="1"/>
    <xf numFmtId="0" fontId="2" fillId="0" borderId="0" xfId="0" applyFont="1"/>
    <xf numFmtId="0" fontId="3" fillId="0" borderId="0" xfId="0" applyFont="1" applyAlignment="1">
      <alignment horizontal="center" vertical="center"/>
    </xf>
    <xf numFmtId="0" fontId="2" fillId="0" borderId="8" xfId="0" applyFont="1" applyBorder="1" applyAlignment="1">
      <alignment horizontal="center" vertical="center"/>
    </xf>
    <xf numFmtId="0" fontId="2" fillId="0" borderId="0" xfId="0" applyFont="1" applyAlignment="1">
      <alignment wrapText="1"/>
    </xf>
    <xf numFmtId="164" fontId="3" fillId="0" borderId="0" xfId="0" applyNumberFormat="1" applyFont="1"/>
    <xf numFmtId="0" fontId="6" fillId="0" borderId="0" xfId="0" applyFont="1"/>
    <xf numFmtId="0" fontId="4" fillId="0" borderId="2" xfId="0" applyFont="1" applyBorder="1" applyAlignment="1">
      <alignment horizontal="left" vertical="top" wrapText="1"/>
    </xf>
    <xf numFmtId="0" fontId="10" fillId="2" borderId="9" xfId="0" applyFont="1" applyFill="1" applyBorder="1" applyAlignment="1">
      <alignment horizontal="center" vertical="center" wrapText="1"/>
    </xf>
    <xf numFmtId="9" fontId="4" fillId="0" borderId="6" xfId="1" applyFont="1" applyFill="1" applyBorder="1" applyAlignment="1">
      <alignment vertical="center"/>
    </xf>
    <xf numFmtId="0" fontId="11" fillId="0" borderId="0" xfId="0" applyFont="1" applyAlignment="1">
      <alignment horizontal="center" vertical="center"/>
    </xf>
    <xf numFmtId="0" fontId="8" fillId="0" borderId="0" xfId="0" applyFont="1" applyAlignment="1">
      <alignment horizontal="center" wrapText="1"/>
    </xf>
    <xf numFmtId="0" fontId="4" fillId="0" borderId="17" xfId="0" applyFont="1" applyBorder="1" applyAlignment="1">
      <alignment horizontal="left" vertical="top" wrapText="1"/>
    </xf>
    <xf numFmtId="49" fontId="2" fillId="2" borderId="19" xfId="0" applyNumberFormat="1" applyFont="1" applyFill="1" applyBorder="1" applyAlignment="1">
      <alignment horizontal="center" vertical="center" wrapText="1"/>
    </xf>
    <xf numFmtId="1" fontId="5" fillId="2" borderId="19" xfId="0" applyNumberFormat="1" applyFont="1" applyFill="1" applyBorder="1" applyAlignment="1">
      <alignment vertical="center" textRotation="90" wrapText="1"/>
    </xf>
    <xf numFmtId="49" fontId="5" fillId="2" borderId="19" xfId="0" applyNumberFormat="1" applyFont="1" applyFill="1" applyBorder="1" applyAlignment="1">
      <alignment vertical="center" textRotation="90" wrapText="1"/>
    </xf>
    <xf numFmtId="0" fontId="2" fillId="2" borderId="20" xfId="0" applyFont="1" applyFill="1" applyBorder="1" applyAlignment="1">
      <alignment vertical="center"/>
    </xf>
    <xf numFmtId="49" fontId="10" fillId="0" borderId="2" xfId="0" applyNumberFormat="1" applyFont="1" applyBorder="1" applyAlignment="1">
      <alignment horizontal="left" vertical="center" wrapText="1"/>
    </xf>
    <xf numFmtId="9" fontId="10" fillId="2" borderId="7" xfId="0" applyNumberFormat="1" applyFont="1" applyFill="1" applyBorder="1" applyAlignment="1">
      <alignment vertical="center"/>
    </xf>
    <xf numFmtId="0" fontId="2" fillId="2" borderId="22" xfId="0" applyFont="1" applyFill="1" applyBorder="1" applyAlignment="1">
      <alignment horizontal="center" vertical="center"/>
    </xf>
    <xf numFmtId="0" fontId="13" fillId="0" borderId="2" xfId="0" applyFont="1" applyBorder="1" applyAlignment="1">
      <alignment horizontal="right" vertical="top" wrapText="1"/>
    </xf>
    <xf numFmtId="49" fontId="2" fillId="6" borderId="19" xfId="0" applyNumberFormat="1" applyFont="1" applyFill="1" applyBorder="1" applyAlignment="1">
      <alignment horizontal="left" vertical="center" wrapText="1"/>
    </xf>
    <xf numFmtId="0" fontId="2" fillId="6" borderId="24" xfId="0" applyFont="1" applyFill="1" applyBorder="1" applyAlignment="1">
      <alignment vertical="center" wrapText="1"/>
    </xf>
    <xf numFmtId="0" fontId="15" fillId="2" borderId="2" xfId="0" applyFont="1" applyFill="1" applyBorder="1" applyAlignment="1">
      <alignment horizontal="left" wrapText="1"/>
    </xf>
    <xf numFmtId="0" fontId="15" fillId="0" borderId="2" xfId="0" applyFont="1" applyBorder="1" applyAlignment="1">
      <alignment horizontal="left" wrapText="1"/>
    </xf>
    <xf numFmtId="0" fontId="2" fillId="3" borderId="33" xfId="0" applyFont="1" applyFill="1" applyBorder="1" applyAlignment="1">
      <alignment vertical="center" wrapText="1"/>
    </xf>
    <xf numFmtId="49" fontId="10" fillId="0" borderId="19" xfId="0" applyNumberFormat="1" applyFont="1" applyBorder="1" applyAlignment="1">
      <alignment horizontal="left" vertical="center" wrapText="1"/>
    </xf>
    <xf numFmtId="0" fontId="10" fillId="0" borderId="20" xfId="0" applyFont="1" applyBorder="1"/>
    <xf numFmtId="49" fontId="10" fillId="0" borderId="20" xfId="0" applyNumberFormat="1" applyFont="1" applyBorder="1" applyAlignment="1">
      <alignment horizontal="left" vertical="center" wrapText="1"/>
    </xf>
    <xf numFmtId="0" fontId="10" fillId="0" borderId="18" xfId="0" applyFont="1" applyBorder="1"/>
    <xf numFmtId="0" fontId="12" fillId="7" borderId="36"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49" fontId="10" fillId="0" borderId="5" xfId="0" applyNumberFormat="1" applyFont="1" applyBorder="1" applyAlignment="1">
      <alignment horizontal="left" vertical="center" wrapText="1"/>
    </xf>
    <xf numFmtId="0" fontId="2" fillId="2" borderId="12" xfId="0" applyFont="1" applyFill="1" applyBorder="1" applyAlignment="1">
      <alignment horizontal="center" vertical="center"/>
    </xf>
    <xf numFmtId="49" fontId="10" fillId="0" borderId="17" xfId="0" applyNumberFormat="1" applyFont="1" applyBorder="1" applyAlignment="1">
      <alignment horizontal="left" vertical="center" wrapText="1"/>
    </xf>
    <xf numFmtId="0" fontId="2" fillId="4" borderId="38" xfId="0" applyFont="1" applyFill="1" applyBorder="1" applyAlignment="1">
      <alignment vertical="center" wrapText="1"/>
    </xf>
    <xf numFmtId="0" fontId="2" fillId="7" borderId="31" xfId="0" applyFont="1" applyFill="1" applyBorder="1" applyAlignment="1">
      <alignment vertical="center"/>
    </xf>
    <xf numFmtId="0" fontId="2" fillId="7" borderId="32" xfId="0" applyFont="1" applyFill="1" applyBorder="1" applyAlignment="1">
      <alignment vertical="center"/>
    </xf>
    <xf numFmtId="0" fontId="2" fillId="5" borderId="20" xfId="0" applyFont="1" applyFill="1" applyBorder="1" applyAlignment="1">
      <alignment vertical="center" wrapText="1"/>
    </xf>
    <xf numFmtId="0" fontId="2" fillId="4" borderId="20" xfId="0" applyFont="1" applyFill="1" applyBorder="1" applyAlignment="1">
      <alignment vertical="center" wrapText="1"/>
    </xf>
    <xf numFmtId="0" fontId="2" fillId="5" borderId="38" xfId="0" applyFont="1" applyFill="1" applyBorder="1" applyAlignment="1">
      <alignment vertical="center" wrapText="1"/>
    </xf>
    <xf numFmtId="10" fontId="3" fillId="0" borderId="0" xfId="0" applyNumberFormat="1" applyFont="1"/>
    <xf numFmtId="10" fontId="8" fillId="0" borderId="0" xfId="0" applyNumberFormat="1" applyFont="1" applyAlignment="1">
      <alignment horizontal="center" wrapText="1"/>
    </xf>
    <xf numFmtId="10" fontId="12" fillId="7" borderId="41" xfId="0" applyNumberFormat="1" applyFont="1" applyFill="1" applyBorder="1" applyAlignment="1">
      <alignment vertical="center" wrapText="1"/>
    </xf>
    <xf numFmtId="10" fontId="10" fillId="0" borderId="40" xfId="0" applyNumberFormat="1" applyFont="1" applyBorder="1"/>
    <xf numFmtId="10" fontId="10" fillId="0" borderId="37" xfId="0" applyNumberFormat="1" applyFont="1" applyBorder="1"/>
    <xf numFmtId="10" fontId="2" fillId="7" borderId="29" xfId="0" applyNumberFormat="1" applyFont="1" applyFill="1" applyBorder="1" applyAlignment="1">
      <alignment vertical="center"/>
    </xf>
    <xf numFmtId="10" fontId="5" fillId="2" borderId="19" xfId="0" applyNumberFormat="1" applyFont="1" applyFill="1" applyBorder="1" applyAlignment="1">
      <alignment horizontal="center" vertical="center" textRotation="90" wrapText="1"/>
    </xf>
    <xf numFmtId="10" fontId="4" fillId="0" borderId="17" xfId="0" applyNumberFormat="1" applyFont="1" applyBorder="1" applyAlignment="1">
      <alignment horizontal="center" vertical="center"/>
    </xf>
    <xf numFmtId="10" fontId="4" fillId="0" borderId="2" xfId="0" applyNumberFormat="1" applyFont="1" applyBorder="1" applyAlignment="1">
      <alignment horizontal="center" vertical="center"/>
    </xf>
    <xf numFmtId="9" fontId="10" fillId="2" borderId="21" xfId="0" applyNumberFormat="1" applyFont="1" applyFill="1" applyBorder="1" applyAlignment="1">
      <alignment horizontal="center" vertical="center"/>
    </xf>
    <xf numFmtId="9" fontId="4" fillId="0" borderId="7" xfId="1" applyFont="1" applyFill="1" applyBorder="1" applyAlignment="1">
      <alignment vertical="center"/>
    </xf>
    <xf numFmtId="9" fontId="10" fillId="2" borderId="21" xfId="0" applyNumberFormat="1" applyFont="1" applyFill="1" applyBorder="1" applyAlignment="1">
      <alignment vertical="center"/>
    </xf>
    <xf numFmtId="165" fontId="10" fillId="2" borderId="9" xfId="0" applyNumberFormat="1" applyFont="1" applyFill="1" applyBorder="1" applyAlignment="1">
      <alignment horizontal="center" vertical="center" wrapText="1"/>
    </xf>
    <xf numFmtId="0" fontId="2" fillId="2" borderId="19" xfId="0" applyFont="1" applyFill="1" applyBorder="1" applyAlignment="1">
      <alignment vertical="center" wrapText="1"/>
    </xf>
    <xf numFmtId="0" fontId="2" fillId="2" borderId="37" xfId="0" applyFont="1" applyFill="1" applyBorder="1" applyAlignment="1">
      <alignment vertical="center" wrapText="1"/>
    </xf>
    <xf numFmtId="0" fontId="2" fillId="7" borderId="31" xfId="0" applyFont="1" applyFill="1" applyBorder="1" applyAlignment="1">
      <alignment horizontal="center" vertical="center"/>
    </xf>
    <xf numFmtId="0" fontId="8" fillId="0" borderId="0" xfId="0" applyFont="1" applyAlignment="1">
      <alignment vertical="top" wrapText="1"/>
    </xf>
    <xf numFmtId="0" fontId="17" fillId="0" borderId="0" xfId="0" applyFont="1" applyAlignment="1" applyProtection="1">
      <alignment horizontal="left" vertical="top"/>
      <protection locked="0"/>
    </xf>
    <xf numFmtId="0" fontId="17" fillId="0" borderId="0" xfId="0" applyFont="1" applyAlignment="1" applyProtection="1">
      <alignment horizontal="left" vertical="top" wrapText="1"/>
      <protection locked="0"/>
    </xf>
    <xf numFmtId="2" fontId="17" fillId="0" borderId="0" xfId="0" applyNumberFormat="1" applyFont="1" applyAlignment="1" applyProtection="1">
      <alignment horizontal="left" vertical="top"/>
      <protection locked="0"/>
    </xf>
    <xf numFmtId="9" fontId="17" fillId="0" borderId="0" xfId="0" applyNumberFormat="1" applyFont="1" applyAlignment="1">
      <alignment horizontal="left" vertical="top" wrapText="1"/>
    </xf>
    <xf numFmtId="0" fontId="17" fillId="0" borderId="0" xfId="0" applyFont="1" applyAlignment="1">
      <alignment horizontal="left" vertical="top" wrapText="1"/>
    </xf>
    <xf numFmtId="0" fontId="18" fillId="0" borderId="0" xfId="0" applyFont="1" applyAlignment="1" applyProtection="1">
      <alignment horizontal="left" vertical="top"/>
      <protection locked="0"/>
    </xf>
    <xf numFmtId="0" fontId="18" fillId="0" borderId="0" xfId="0" applyFont="1" applyAlignment="1">
      <alignment horizontal="left" vertical="top" wrapText="1"/>
    </xf>
    <xf numFmtId="9" fontId="17" fillId="0" borderId="0" xfId="0" applyNumberFormat="1" applyFont="1" applyAlignment="1" applyProtection="1">
      <alignment horizontal="left" vertical="top"/>
      <protection locked="0"/>
    </xf>
    <xf numFmtId="0" fontId="17" fillId="0" borderId="0" xfId="0" applyFont="1" applyAlignment="1" applyProtection="1">
      <alignment vertical="top" wrapText="1"/>
      <protection locked="0"/>
    </xf>
    <xf numFmtId="0" fontId="17" fillId="0" borderId="0" xfId="0" applyFont="1" applyAlignment="1">
      <alignment horizontal="left" vertical="top"/>
    </xf>
    <xf numFmtId="0" fontId="0" fillId="0" borderId="0" xfId="0" applyAlignment="1" applyProtection="1">
      <alignment vertical="top" wrapText="1"/>
      <protection locked="0"/>
    </xf>
    <xf numFmtId="0" fontId="17" fillId="0" borderId="0" xfId="0" quotePrefix="1" applyFont="1" applyAlignment="1" applyProtection="1">
      <alignment horizontal="right" vertical="center"/>
      <protection locked="0"/>
    </xf>
    <xf numFmtId="0" fontId="17" fillId="0" borderId="45" xfId="0" applyFont="1" applyBorder="1" applyAlignment="1" applyProtection="1">
      <alignment horizontal="left" vertical="top"/>
      <protection locked="0"/>
    </xf>
    <xf numFmtId="0" fontId="19" fillId="0" borderId="0" xfId="0" applyFont="1" applyAlignment="1">
      <alignment horizontal="left" vertical="center"/>
    </xf>
    <xf numFmtId="0" fontId="19" fillId="0" borderId="0" xfId="0" applyFont="1" applyAlignment="1" applyProtection="1">
      <alignment horizontal="left" vertical="center"/>
      <protection locked="0"/>
    </xf>
    <xf numFmtId="0" fontId="19" fillId="0" borderId="45" xfId="0" applyFont="1" applyBorder="1" applyAlignment="1" applyProtection="1">
      <alignment horizontal="left" vertical="center"/>
      <protection locked="0"/>
    </xf>
    <xf numFmtId="0" fontId="17" fillId="0" borderId="0" xfId="0" quotePrefix="1" applyFont="1" applyAlignment="1" applyProtection="1">
      <alignment horizontal="right" vertical="top"/>
      <protection locked="0"/>
    </xf>
    <xf numFmtId="0" fontId="18" fillId="0" borderId="0" xfId="0" applyFont="1" applyAlignment="1" applyProtection="1">
      <alignment horizontal="left" vertical="top" wrapText="1"/>
      <protection locked="0"/>
    </xf>
    <xf numFmtId="0" fontId="0" fillId="0" borderId="20" xfId="0" applyBorder="1"/>
    <xf numFmtId="0" fontId="0" fillId="0" borderId="22" xfId="0" applyBorder="1"/>
    <xf numFmtId="0" fontId="0" fillId="0" borderId="3" xfId="0" applyBorder="1"/>
    <xf numFmtId="0" fontId="0" fillId="0" borderId="1" xfId="0" applyBorder="1"/>
    <xf numFmtId="0" fontId="0" fillId="0" borderId="18" xfId="0" applyBorder="1"/>
    <xf numFmtId="0" fontId="0" fillId="0" borderId="12" xfId="0" applyBorder="1"/>
    <xf numFmtId="0" fontId="8" fillId="0" borderId="0" xfId="0" applyFont="1" applyAlignment="1">
      <alignment horizontal="left" vertical="top" wrapText="1"/>
    </xf>
    <xf numFmtId="0" fontId="24" fillId="0" borderId="0" xfId="0" applyFont="1" applyAlignment="1">
      <alignment horizontal="left" vertical="top" wrapText="1"/>
    </xf>
    <xf numFmtId="0" fontId="7" fillId="0" borderId="11" xfId="0" applyFont="1" applyBorder="1" applyAlignment="1">
      <alignment horizontal="left" vertical="top" wrapText="1"/>
    </xf>
    <xf numFmtId="0" fontId="7" fillId="0" borderId="25" xfId="0" applyFont="1" applyBorder="1" applyAlignment="1">
      <alignment horizontal="left" vertical="top" wrapText="1"/>
    </xf>
    <xf numFmtId="9" fontId="4" fillId="0" borderId="25" xfId="0" applyNumberFormat="1" applyFont="1" applyBorder="1" applyAlignment="1">
      <alignment horizontal="center" vertical="center"/>
    </xf>
    <xf numFmtId="0" fontId="9" fillId="0" borderId="46" xfId="0" applyFont="1" applyBorder="1" applyAlignment="1">
      <alignment vertical="center" wrapText="1"/>
    </xf>
    <xf numFmtId="0" fontId="7" fillId="0" borderId="27" xfId="0" applyFont="1" applyBorder="1" applyAlignment="1">
      <alignment horizontal="left" vertical="top" wrapText="1"/>
    </xf>
    <xf numFmtId="0" fontId="7" fillId="0" borderId="23" xfId="0" applyFont="1" applyBorder="1" applyAlignment="1">
      <alignment horizontal="left" vertical="top" wrapText="1"/>
    </xf>
    <xf numFmtId="0" fontId="9" fillId="0" borderId="33" xfId="0" applyFont="1" applyBorder="1" applyAlignment="1">
      <alignment vertical="center" wrapText="1"/>
    </xf>
    <xf numFmtId="9" fontId="4" fillId="0" borderId="27" xfId="0" applyNumberFormat="1" applyFont="1" applyBorder="1" applyAlignment="1">
      <alignment horizontal="center" vertical="center"/>
    </xf>
    <xf numFmtId="9" fontId="4" fillId="0" borderId="26" xfId="0" applyNumberFormat="1" applyFont="1" applyBorder="1" applyAlignment="1">
      <alignment horizontal="center" vertical="center"/>
    </xf>
    <xf numFmtId="0" fontId="7" fillId="0" borderId="26" xfId="0" applyFont="1" applyBorder="1" applyAlignment="1">
      <alignment horizontal="left" vertical="top" wrapText="1"/>
    </xf>
    <xf numFmtId="0" fontId="9" fillId="0" borderId="50" xfId="0" applyFont="1" applyBorder="1" applyAlignment="1">
      <alignment vertical="center" wrapText="1"/>
    </xf>
    <xf numFmtId="0" fontId="7" fillId="0" borderId="42" xfId="0" applyFont="1" applyBorder="1" applyAlignment="1">
      <alignment horizontal="left" vertical="top" wrapText="1"/>
    </xf>
    <xf numFmtId="0" fontId="27" fillId="0" borderId="0" xfId="0" applyFont="1" applyAlignment="1">
      <alignment horizontal="right" wrapText="1"/>
    </xf>
    <xf numFmtId="0" fontId="27" fillId="0" borderId="0" xfId="0" applyFont="1" applyAlignment="1">
      <alignment wrapText="1"/>
    </xf>
    <xf numFmtId="0" fontId="30" fillId="11" borderId="2" xfId="0" applyFont="1" applyFill="1" applyBorder="1" applyAlignment="1">
      <alignment wrapText="1"/>
    </xf>
    <xf numFmtId="0" fontId="29" fillId="12" borderId="2" xfId="0" applyFont="1" applyFill="1" applyBorder="1" applyAlignment="1">
      <alignment vertical="center" wrapText="1"/>
    </xf>
    <xf numFmtId="0" fontId="31" fillId="13" borderId="2" xfId="2" applyFont="1" applyFill="1" applyBorder="1" applyAlignment="1" applyProtection="1">
      <alignment horizontal="center" vertical="center" wrapText="1"/>
      <protection hidden="1"/>
    </xf>
    <xf numFmtId="0" fontId="31" fillId="14" borderId="2" xfId="2" applyFont="1" applyFill="1" applyBorder="1" applyAlignment="1" applyProtection="1">
      <alignment horizontal="center" vertical="center" wrapText="1"/>
      <protection hidden="1"/>
    </xf>
    <xf numFmtId="0" fontId="31" fillId="15" borderId="2" xfId="2" applyFont="1" applyFill="1" applyBorder="1" applyAlignment="1" applyProtection="1">
      <alignment horizontal="center" vertical="center" wrapText="1"/>
      <protection hidden="1"/>
    </xf>
    <xf numFmtId="0" fontId="31" fillId="15" borderId="2" xfId="2" applyFont="1" applyFill="1" applyBorder="1" applyAlignment="1">
      <alignment horizontal="center" vertical="center" wrapText="1"/>
    </xf>
    <xf numFmtId="0" fontId="32" fillId="0" borderId="2" xfId="0" applyFont="1" applyBorder="1" applyAlignment="1">
      <alignment vertical="top" wrapText="1"/>
    </xf>
    <xf numFmtId="0" fontId="35" fillId="0" borderId="2" xfId="0" applyFont="1" applyBorder="1" applyAlignment="1">
      <alignment vertical="center" wrapText="1"/>
    </xf>
    <xf numFmtId="0" fontId="32" fillId="16" borderId="2" xfId="0" applyFont="1" applyFill="1" applyBorder="1" applyAlignment="1">
      <alignment horizontal="center" vertical="center" wrapText="1"/>
    </xf>
    <xf numFmtId="0" fontId="32" fillId="0" borderId="2" xfId="0" applyFont="1" applyBorder="1" applyAlignment="1">
      <alignment horizontal="center" vertical="center" wrapText="1"/>
    </xf>
    <xf numFmtId="164" fontId="32" fillId="16" borderId="2" xfId="0" applyNumberFormat="1" applyFont="1" applyFill="1" applyBorder="1" applyAlignment="1">
      <alignment horizontal="center" vertical="center" wrapText="1"/>
    </xf>
    <xf numFmtId="9" fontId="27" fillId="0" borderId="2" xfId="0" applyNumberFormat="1" applyFont="1" applyBorder="1" applyAlignment="1">
      <alignment horizontal="center" vertical="center" wrapText="1"/>
    </xf>
    <xf numFmtId="9" fontId="27" fillId="17" borderId="2" xfId="0" applyNumberFormat="1" applyFont="1" applyFill="1" applyBorder="1" applyAlignment="1">
      <alignment horizontal="center" vertical="center" wrapText="1"/>
    </xf>
    <xf numFmtId="164" fontId="27" fillId="0" borderId="2" xfId="0" applyNumberFormat="1" applyFont="1" applyBorder="1" applyAlignment="1">
      <alignment horizontal="center" vertical="center" wrapText="1"/>
    </xf>
    <xf numFmtId="9" fontId="27" fillId="17" borderId="2" xfId="0" applyNumberFormat="1" applyFont="1" applyFill="1" applyBorder="1" applyAlignment="1">
      <alignment wrapText="1"/>
    </xf>
    <xf numFmtId="0" fontId="38" fillId="17" borderId="2" xfId="0" applyFont="1" applyFill="1" applyBorder="1" applyAlignment="1">
      <alignment horizontal="center" wrapText="1"/>
    </xf>
    <xf numFmtId="0" fontId="38" fillId="17" borderId="2" xfId="0" applyFont="1" applyFill="1" applyBorder="1" applyAlignment="1">
      <alignment horizontal="center" vertical="center" wrapText="1"/>
    </xf>
    <xf numFmtId="9" fontId="38" fillId="0" borderId="2" xfId="0" applyNumberFormat="1" applyFont="1" applyBorder="1" applyAlignment="1">
      <alignment wrapText="1"/>
    </xf>
    <xf numFmtId="10" fontId="38" fillId="17" borderId="2" xfId="1" applyNumberFormat="1" applyFont="1" applyFill="1" applyBorder="1" applyAlignment="1">
      <alignment horizontal="center" wrapText="1"/>
    </xf>
    <xf numFmtId="0" fontId="33" fillId="0" borderId="2" xfId="0" applyFont="1" applyBorder="1" applyAlignment="1">
      <alignment vertical="top" wrapText="1"/>
    </xf>
    <xf numFmtId="0" fontId="35" fillId="0" borderId="2" xfId="0" applyFont="1" applyBorder="1" applyAlignment="1">
      <alignment vertical="top" wrapText="1"/>
    </xf>
    <xf numFmtId="0" fontId="32" fillId="16" borderId="2" xfId="0" applyFont="1" applyFill="1" applyBorder="1" applyAlignment="1">
      <alignment horizontal="center" vertical="top" wrapText="1"/>
    </xf>
    <xf numFmtId="0" fontId="32" fillId="0" borderId="2" xfId="0" applyFont="1" applyBorder="1" applyAlignment="1">
      <alignment horizontal="center" vertical="top" wrapText="1"/>
    </xf>
    <xf numFmtId="9" fontId="27" fillId="0" borderId="2" xfId="0" applyNumberFormat="1" applyFont="1" applyBorder="1" applyAlignment="1">
      <alignment horizontal="center" vertical="top" wrapText="1"/>
    </xf>
    <xf numFmtId="0" fontId="34" fillId="0" borderId="2" xfId="0" applyFont="1" applyBorder="1" applyAlignment="1">
      <alignment vertical="top" wrapText="1"/>
    </xf>
    <xf numFmtId="0" fontId="36" fillId="0" borderId="2" xfId="0" applyFont="1" applyBorder="1" applyAlignment="1">
      <alignment vertical="top" wrapText="1"/>
    </xf>
    <xf numFmtId="164" fontId="32" fillId="16" borderId="0" xfId="0" applyNumberFormat="1" applyFont="1" applyFill="1" applyAlignment="1">
      <alignment horizontal="center" vertical="center" wrapText="1"/>
    </xf>
    <xf numFmtId="0" fontId="23" fillId="9" borderId="0" xfId="0" applyFont="1" applyFill="1" applyAlignment="1">
      <alignment horizontal="left" vertical="top" wrapText="1"/>
    </xf>
    <xf numFmtId="0" fontId="13" fillId="0" borderId="0" xfId="0" applyFont="1" applyAlignment="1">
      <alignment horizontal="left" vertical="top" wrapText="1"/>
    </xf>
    <xf numFmtId="0" fontId="8" fillId="0" borderId="0" xfId="0" applyFont="1" applyAlignment="1">
      <alignment horizontal="left" vertical="top" wrapText="1"/>
    </xf>
    <xf numFmtId="0" fontId="24" fillId="0" borderId="0" xfId="0" applyFont="1" applyAlignment="1">
      <alignment horizontal="left" vertical="top" wrapText="1"/>
    </xf>
    <xf numFmtId="0" fontId="21" fillId="0" borderId="0" xfId="0" applyFont="1" applyAlignment="1" applyProtection="1">
      <alignment horizontal="center" vertical="top" wrapText="1"/>
      <protection locked="0"/>
    </xf>
    <xf numFmtId="0" fontId="17"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20" fillId="8" borderId="48" xfId="0" applyFont="1" applyFill="1" applyBorder="1" applyAlignment="1" applyProtection="1">
      <alignment horizontal="center" vertical="center" wrapText="1"/>
      <protection locked="0"/>
    </xf>
    <xf numFmtId="0" fontId="20" fillId="8" borderId="0" xfId="0" applyFont="1" applyFill="1" applyAlignment="1" applyProtection="1">
      <alignment horizontal="center" vertical="center" wrapText="1"/>
      <protection locked="0"/>
    </xf>
    <xf numFmtId="0" fontId="0" fillId="0" borderId="0" xfId="0" applyAlignment="1" applyProtection="1">
      <alignment horizontal="left" vertical="top"/>
      <protection locked="0"/>
    </xf>
    <xf numFmtId="0" fontId="17" fillId="0" borderId="0" xfId="0" applyFont="1" applyAlignment="1" applyProtection="1">
      <alignment horizontal="center" vertical="top"/>
      <protection locked="0"/>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3" borderId="34" xfId="0" applyFont="1" applyFill="1" applyBorder="1" applyAlignment="1">
      <alignment horizontal="left" vertical="center" wrapText="1"/>
    </xf>
    <xf numFmtId="0" fontId="15" fillId="3" borderId="41" xfId="0" applyFont="1" applyFill="1" applyBorder="1" applyAlignment="1">
      <alignment horizontal="left" vertical="center" wrapText="1"/>
    </xf>
    <xf numFmtId="49" fontId="12" fillId="7" borderId="35" xfId="0" applyNumberFormat="1" applyFont="1" applyFill="1" applyBorder="1" applyAlignment="1">
      <alignment horizontal="center" vertical="center" wrapText="1"/>
    </xf>
    <xf numFmtId="49" fontId="12" fillId="7" borderId="38" xfId="0" applyNumberFormat="1" applyFont="1" applyFill="1" applyBorder="1" applyAlignment="1">
      <alignment horizontal="center" vertical="center" wrapText="1"/>
    </xf>
    <xf numFmtId="49" fontId="12" fillId="7" borderId="41" xfId="0" applyNumberFormat="1" applyFont="1" applyFill="1" applyBorder="1" applyAlignment="1">
      <alignment horizontal="center" vertical="center" wrapText="1"/>
    </xf>
    <xf numFmtId="0" fontId="10" fillId="0" borderId="28" xfId="0" applyFont="1" applyBorder="1" applyAlignment="1">
      <alignment horizontal="center"/>
    </xf>
    <xf numFmtId="0" fontId="10" fillId="0" borderId="39" xfId="0" applyFont="1" applyBorder="1" applyAlignment="1">
      <alignment horizontal="center"/>
    </xf>
    <xf numFmtId="0" fontId="10" fillId="0" borderId="40" xfId="0" applyFont="1" applyBorder="1" applyAlignment="1">
      <alignment horizontal="center"/>
    </xf>
    <xf numFmtId="0" fontId="10" fillId="0" borderId="19" xfId="0" applyFont="1" applyBorder="1" applyAlignment="1">
      <alignment horizont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4" borderId="29" xfId="0" applyFont="1" applyFill="1" applyBorder="1" applyAlignment="1">
      <alignment horizontal="center" vertical="center"/>
    </xf>
    <xf numFmtId="0" fontId="2" fillId="4" borderId="3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4" xfId="0" applyFont="1" applyFill="1" applyBorder="1" applyAlignment="1">
      <alignment horizontal="center" vertical="center" textRotation="90" wrapText="1"/>
    </xf>
    <xf numFmtId="0" fontId="2" fillId="2" borderId="22" xfId="0" applyFont="1" applyFill="1" applyBorder="1" applyAlignment="1">
      <alignment horizontal="center" vertical="center" textRotation="90" wrapText="1"/>
    </xf>
    <xf numFmtId="164" fontId="2" fillId="2" borderId="16" xfId="0" applyNumberFormat="1" applyFont="1" applyFill="1" applyBorder="1" applyAlignment="1">
      <alignment horizontal="center" vertical="center" wrapText="1"/>
    </xf>
    <xf numFmtId="164" fontId="2" fillId="2" borderId="15" xfId="0" applyNumberFormat="1" applyFont="1" applyFill="1" applyBorder="1" applyAlignment="1">
      <alignment horizontal="center" vertical="center" wrapText="1"/>
    </xf>
    <xf numFmtId="164" fontId="2" fillId="2" borderId="21" xfId="0" applyNumberFormat="1" applyFont="1" applyFill="1" applyBorder="1" applyAlignment="1">
      <alignment horizontal="center" vertical="center" wrapText="1"/>
    </xf>
    <xf numFmtId="0" fontId="2" fillId="2" borderId="15" xfId="0" applyFont="1" applyFill="1" applyBorder="1" applyAlignment="1">
      <alignment horizontal="center" vertical="center" wrapText="1"/>
    </xf>
    <xf numFmtId="0" fontId="4" fillId="0" borderId="27"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9" fillId="0" borderId="33" xfId="0" applyFont="1" applyBorder="1" applyAlignment="1">
      <alignment vertical="center" wrapText="1"/>
    </xf>
    <xf numFmtId="0" fontId="9" fillId="0" borderId="46" xfId="0" applyFont="1" applyBorder="1" applyAlignment="1">
      <alignment vertical="center" wrapText="1"/>
    </xf>
    <xf numFmtId="0" fontId="9" fillId="0" borderId="50" xfId="0" applyFont="1" applyBorder="1" applyAlignment="1">
      <alignment vertical="center" wrapText="1"/>
    </xf>
    <xf numFmtId="0" fontId="10" fillId="2" borderId="23"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2" fillId="2" borderId="4" xfId="0" applyFont="1" applyFill="1" applyBorder="1" applyAlignment="1">
      <alignment horizontal="center" vertical="center" textRotation="90"/>
    </xf>
    <xf numFmtId="0" fontId="2" fillId="2" borderId="22" xfId="0" applyFont="1" applyFill="1" applyBorder="1" applyAlignment="1">
      <alignment horizontal="center" vertical="center" textRotation="90"/>
    </xf>
    <xf numFmtId="0" fontId="2" fillId="2" borderId="16"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7" fillId="0" borderId="23" xfId="0" applyFont="1" applyBorder="1" applyAlignment="1">
      <alignment horizontal="left" vertical="top" wrapText="1"/>
    </xf>
    <xf numFmtId="0" fontId="7" fillId="0" borderId="11" xfId="0" applyFont="1" applyBorder="1" applyAlignment="1">
      <alignment horizontal="left" vertical="top" wrapText="1"/>
    </xf>
    <xf numFmtId="0" fontId="7" fillId="0" borderId="42" xfId="0" applyFont="1" applyBorder="1" applyAlignment="1">
      <alignment horizontal="left" vertical="top" wrapText="1"/>
    </xf>
    <xf numFmtId="0" fontId="7" fillId="0" borderId="27" xfId="0" applyFont="1" applyBorder="1" applyAlignment="1">
      <alignment horizontal="left" vertical="top" wrapText="1"/>
    </xf>
    <xf numFmtId="0" fontId="7" fillId="0" borderId="25" xfId="0" applyFont="1" applyBorder="1" applyAlignment="1">
      <alignment horizontal="left" vertical="top" wrapText="1"/>
    </xf>
    <xf numFmtId="0" fontId="7" fillId="0" borderId="26" xfId="0" applyFont="1" applyBorder="1" applyAlignment="1">
      <alignment horizontal="left" vertical="top" wrapText="1"/>
    </xf>
    <xf numFmtId="0" fontId="10" fillId="2" borderId="42" xfId="0" applyFont="1" applyFill="1" applyBorder="1" applyAlignment="1">
      <alignment horizontal="center" vertical="center"/>
    </xf>
    <xf numFmtId="0" fontId="4" fillId="0" borderId="27" xfId="0"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8" fillId="0" borderId="0" xfId="0" applyFont="1" applyAlignment="1">
      <alignment horizontal="center" wrapText="1"/>
    </xf>
    <xf numFmtId="10" fontId="4" fillId="0" borderId="27" xfId="0" applyNumberFormat="1" applyFont="1" applyBorder="1" applyAlignment="1">
      <alignment horizontal="center" vertical="center"/>
    </xf>
    <xf numFmtId="10" fontId="4" fillId="0" borderId="25" xfId="0" applyNumberFormat="1" applyFont="1" applyBorder="1" applyAlignment="1">
      <alignment horizontal="center" vertical="center"/>
    </xf>
    <xf numFmtId="10" fontId="4" fillId="0" borderId="26" xfId="0" applyNumberFormat="1" applyFont="1" applyBorder="1" applyAlignment="1">
      <alignment horizontal="center" vertical="center"/>
    </xf>
    <xf numFmtId="9" fontId="4" fillId="0" borderId="27" xfId="0" applyNumberFormat="1" applyFont="1" applyBorder="1" applyAlignment="1">
      <alignment horizontal="center" vertical="center"/>
    </xf>
    <xf numFmtId="9" fontId="4" fillId="0" borderId="25" xfId="0" applyNumberFormat="1" applyFont="1" applyBorder="1" applyAlignment="1">
      <alignment horizontal="center" vertical="center"/>
    </xf>
    <xf numFmtId="9" fontId="4" fillId="0" borderId="26" xfId="0" applyNumberFormat="1"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10" fillId="2" borderId="10" xfId="0" applyFont="1" applyFill="1" applyBorder="1" applyAlignment="1">
      <alignment horizontal="center" vertical="center"/>
    </xf>
    <xf numFmtId="0" fontId="4" fillId="0" borderId="14" xfId="0" applyFont="1" applyBorder="1" applyAlignment="1">
      <alignment horizontal="left" vertical="top" wrapText="1"/>
    </xf>
    <xf numFmtId="0" fontId="4" fillId="0" borderId="17" xfId="0" applyFont="1" applyBorder="1" applyAlignment="1">
      <alignment horizontal="left" vertical="top" wrapText="1"/>
    </xf>
    <xf numFmtId="0" fontId="4" fillId="0" borderId="27" xfId="0" applyFont="1" applyBorder="1" applyAlignment="1">
      <alignment horizontal="left" vertical="top" wrapText="1"/>
    </xf>
    <xf numFmtId="10" fontId="4" fillId="0" borderId="14" xfId="0" applyNumberFormat="1" applyFont="1" applyBorder="1" applyAlignment="1">
      <alignment horizontal="center" vertical="center"/>
    </xf>
    <xf numFmtId="10" fontId="4" fillId="0" borderId="17" xfId="0" applyNumberFormat="1" applyFont="1" applyBorder="1" applyAlignment="1">
      <alignment horizontal="center" vertical="center"/>
    </xf>
    <xf numFmtId="0" fontId="4" fillId="0" borderId="14" xfId="0" applyFont="1" applyBorder="1" applyAlignment="1">
      <alignment horizontal="center" vertical="top" wrapText="1"/>
    </xf>
    <xf numFmtId="0" fontId="4" fillId="0" borderId="25" xfId="0" applyFont="1" applyBorder="1" applyAlignment="1">
      <alignment horizontal="center" vertical="top" wrapText="1"/>
    </xf>
    <xf numFmtId="0" fontId="4" fillId="0" borderId="17" xfId="0" applyFont="1" applyBorder="1" applyAlignment="1">
      <alignment horizontal="center" vertical="top" wrapText="1"/>
    </xf>
    <xf numFmtId="0" fontId="29" fillId="10" borderId="2" xfId="2" applyFont="1" applyFill="1" applyBorder="1" applyAlignment="1" applyProtection="1">
      <alignment horizontal="center" vertical="center" wrapText="1"/>
      <protection hidden="1"/>
    </xf>
    <xf numFmtId="0" fontId="8" fillId="0" borderId="0" xfId="0" applyFont="1" applyAlignment="1">
      <alignment horizontal="center" vertical="top" wrapText="1"/>
    </xf>
    <xf numFmtId="0" fontId="9" fillId="0" borderId="17"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vertical="center" wrapText="1"/>
    </xf>
    <xf numFmtId="0" fontId="9" fillId="0" borderId="3" xfId="0" applyFont="1" applyBorder="1" applyAlignment="1">
      <alignment vertical="center" wrapText="1"/>
    </xf>
    <xf numFmtId="0" fontId="16" fillId="0" borderId="47" xfId="0" applyFont="1" applyBorder="1" applyAlignment="1" applyProtection="1">
      <alignment horizontal="center" vertical="center" wrapText="1"/>
      <protection locked="0" hidden="1"/>
    </xf>
    <xf numFmtId="0" fontId="16" fillId="0" borderId="43" xfId="0" applyFont="1" applyBorder="1" applyAlignment="1" applyProtection="1">
      <alignment horizontal="center" vertical="center" wrapText="1"/>
      <protection locked="0" hidden="1"/>
    </xf>
    <xf numFmtId="165" fontId="16" fillId="0" borderId="14" xfId="0" applyNumberFormat="1" applyFont="1" applyBorder="1" applyAlignment="1" applyProtection="1">
      <alignment horizontal="center" vertical="center" wrapText="1"/>
      <protection hidden="1"/>
    </xf>
    <xf numFmtId="165" fontId="16" fillId="0" borderId="25" xfId="0" applyNumberFormat="1" applyFont="1" applyBorder="1" applyAlignment="1" applyProtection="1">
      <alignment horizontal="center" vertical="center" wrapText="1"/>
      <protection hidden="1"/>
    </xf>
    <xf numFmtId="10" fontId="4" fillId="0" borderId="2" xfId="0" applyNumberFormat="1" applyFont="1" applyBorder="1" applyAlignment="1">
      <alignment horizontal="center" vertical="center"/>
    </xf>
    <xf numFmtId="9" fontId="4" fillId="0" borderId="17" xfId="0" applyNumberFormat="1" applyFont="1" applyBorder="1" applyAlignment="1">
      <alignment horizontal="center" vertical="center"/>
    </xf>
    <xf numFmtId="9" fontId="4" fillId="0" borderId="2" xfId="0" applyNumberFormat="1" applyFont="1" applyBorder="1" applyAlignment="1">
      <alignment horizontal="center" vertical="center"/>
    </xf>
    <xf numFmtId="0" fontId="0" fillId="0" borderId="17" xfId="0" applyBorder="1" applyAlignment="1">
      <alignment horizontal="left" vertical="top" wrapText="1"/>
    </xf>
    <xf numFmtId="0" fontId="0" fillId="0" borderId="17" xfId="0" applyBorder="1" applyAlignment="1">
      <alignment horizontal="center" vertical="center"/>
    </xf>
    <xf numFmtId="0" fontId="9" fillId="0" borderId="18" xfId="0" applyFont="1" applyBorder="1" applyAlignment="1">
      <alignment vertical="center" wrapText="1"/>
    </xf>
    <xf numFmtId="0" fontId="2" fillId="2" borderId="1" xfId="0" applyFont="1" applyFill="1" applyBorder="1" applyAlignment="1">
      <alignment horizontal="center" vertical="center"/>
    </xf>
    <xf numFmtId="0" fontId="9" fillId="0" borderId="14" xfId="0" applyFont="1" applyBorder="1" applyAlignment="1">
      <alignment horizontal="left" vertical="center" wrapText="1"/>
    </xf>
    <xf numFmtId="0" fontId="9" fillId="0" borderId="25" xfId="0" applyFont="1" applyBorder="1" applyAlignment="1">
      <alignment horizontal="left" vertical="center" wrapText="1"/>
    </xf>
    <xf numFmtId="0" fontId="9" fillId="0" borderId="24" xfId="0" applyFont="1" applyBorder="1" applyAlignment="1">
      <alignment vertical="center" wrapText="1"/>
    </xf>
    <xf numFmtId="0" fontId="16" fillId="0" borderId="44" xfId="0" applyFont="1" applyBorder="1" applyAlignment="1" applyProtection="1">
      <alignment horizontal="center" vertical="center" wrapText="1"/>
      <protection locked="0" hidden="1"/>
    </xf>
    <xf numFmtId="0" fontId="16" fillId="0" borderId="40" xfId="0" applyFont="1" applyBorder="1" applyAlignment="1" applyProtection="1">
      <alignment horizontal="center" vertical="center" wrapText="1"/>
      <protection locked="0" hidden="1"/>
    </xf>
    <xf numFmtId="0" fontId="4" fillId="0" borderId="2" xfId="0" applyFont="1" applyBorder="1" applyAlignment="1">
      <alignment horizontal="left" vertical="center" wrapText="1"/>
    </xf>
    <xf numFmtId="0" fontId="4" fillId="0" borderId="14" xfId="0" applyFont="1" applyBorder="1" applyAlignment="1">
      <alignment horizontal="left" vertical="center" wrapText="1"/>
    </xf>
    <xf numFmtId="0" fontId="4" fillId="0" borderId="3" xfId="0" applyFont="1" applyBorder="1" applyAlignment="1">
      <alignment vertical="center" wrapText="1"/>
    </xf>
    <xf numFmtId="0" fontId="4" fillId="0" borderId="24" xfId="0" applyFont="1" applyBorder="1" applyAlignment="1">
      <alignment vertical="center" wrapText="1"/>
    </xf>
    <xf numFmtId="9" fontId="4" fillId="0" borderId="14" xfId="0" applyNumberFormat="1" applyFont="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4" fillId="0" borderId="17" xfId="0" applyFont="1" applyBorder="1" applyAlignment="1">
      <alignment horizontal="left" vertical="center" wrapText="1"/>
    </xf>
    <xf numFmtId="0" fontId="4" fillId="0" borderId="18" xfId="0" applyFont="1" applyBorder="1" applyAlignment="1">
      <alignment vertical="center" wrapText="1"/>
    </xf>
    <xf numFmtId="0" fontId="4" fillId="0" borderId="24"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46" xfId="0" applyFont="1" applyBorder="1" applyAlignment="1">
      <alignment horizontal="left" vertical="top" wrapText="1"/>
    </xf>
    <xf numFmtId="0" fontId="4" fillId="0" borderId="24" xfId="0" applyFont="1" applyBorder="1" applyAlignment="1">
      <alignment horizontal="left" vertical="top" wrapText="1"/>
    </xf>
    <xf numFmtId="0" fontId="4" fillId="0" borderId="18" xfId="0" applyFont="1" applyBorder="1" applyAlignment="1">
      <alignment horizontal="left" vertical="top" wrapText="1"/>
    </xf>
    <xf numFmtId="0" fontId="22" fillId="0" borderId="49" xfId="0" applyFont="1" applyBorder="1" applyAlignment="1">
      <alignment horizontal="center"/>
    </xf>
    <xf numFmtId="0" fontId="22" fillId="0" borderId="36" xfId="0" applyFont="1" applyBorder="1" applyAlignment="1">
      <alignment horizontal="center"/>
    </xf>
    <xf numFmtId="9" fontId="15" fillId="2" borderId="2" xfId="0" applyNumberFormat="1" applyFont="1" applyFill="1" applyBorder="1" applyAlignment="1">
      <alignment horizontal="left" wrapText="1"/>
    </xf>
  </cellXfs>
  <cellStyles count="3">
    <cellStyle name="Normal" xfId="0" builtinId="0"/>
    <cellStyle name="Normal 2" xfId="2" xr:uid="{5237322B-E8AE-46A7-8CDE-8CFE81BBEE7B}"/>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944301</xdr:colOff>
      <xdr:row>8</xdr:row>
      <xdr:rowOff>0</xdr:rowOff>
    </xdr:from>
    <xdr:ext cx="1553154" cy="445511"/>
    <xdr:pic>
      <xdr:nvPicPr>
        <xdr:cNvPr id="2" name="Picture 1" hidden="1">
          <a:extLst>
            <a:ext uri="{FF2B5EF4-FFF2-40B4-BE49-F238E27FC236}">
              <a16:creationId xmlns:a16="http://schemas.microsoft.com/office/drawing/2014/main" id="{FA31A9EA-7A3D-49A1-9AE7-FF83C23E3482}"/>
            </a:ext>
          </a:extLst>
        </xdr:cNvPr>
        <xdr:cNvPicPr>
          <a:picLocks noChangeAspect="1"/>
        </xdr:cNvPicPr>
      </xdr:nvPicPr>
      <xdr:blipFill>
        <a:blip xmlns:r="http://schemas.openxmlformats.org/officeDocument/2006/relationships" r:embed="rId1"/>
        <a:stretch>
          <a:fillRect/>
        </a:stretch>
      </xdr:blipFill>
      <xdr:spPr>
        <a:xfrm>
          <a:off x="8253151" y="1657350"/>
          <a:ext cx="1553154" cy="445511"/>
        </a:xfrm>
        <a:prstGeom prst="rect">
          <a:avLst/>
        </a:prstGeom>
      </xdr:spPr>
    </xdr:pic>
    <xdr:clientData/>
  </xdr:oneCellAnchor>
  <xdr:oneCellAnchor>
    <xdr:from>
      <xdr:col>12</xdr:col>
      <xdr:colOff>944301</xdr:colOff>
      <xdr:row>8</xdr:row>
      <xdr:rowOff>0</xdr:rowOff>
    </xdr:from>
    <xdr:ext cx="1553154" cy="443183"/>
    <xdr:pic>
      <xdr:nvPicPr>
        <xdr:cNvPr id="3" name="Picture 2" hidden="1">
          <a:extLst>
            <a:ext uri="{FF2B5EF4-FFF2-40B4-BE49-F238E27FC236}">
              <a16:creationId xmlns:a16="http://schemas.microsoft.com/office/drawing/2014/main" id="{81293040-A701-497D-93AA-2C18A8B47C73}"/>
            </a:ext>
          </a:extLst>
        </xdr:cNvPr>
        <xdr:cNvPicPr>
          <a:picLocks noChangeAspect="1"/>
        </xdr:cNvPicPr>
      </xdr:nvPicPr>
      <xdr:blipFill>
        <a:blip xmlns:r="http://schemas.openxmlformats.org/officeDocument/2006/relationships" r:embed="rId1"/>
        <a:stretch>
          <a:fillRect/>
        </a:stretch>
      </xdr:blipFill>
      <xdr:spPr>
        <a:xfrm>
          <a:off x="8253151" y="1657350"/>
          <a:ext cx="1553154" cy="443183"/>
        </a:xfrm>
        <a:prstGeom prst="rect">
          <a:avLst/>
        </a:prstGeom>
      </xdr:spPr>
    </xdr:pic>
    <xdr:clientData/>
  </xdr:oneCellAnchor>
  <xdr:oneCellAnchor>
    <xdr:from>
      <xdr:col>12</xdr:col>
      <xdr:colOff>944301</xdr:colOff>
      <xdr:row>8</xdr:row>
      <xdr:rowOff>0</xdr:rowOff>
    </xdr:from>
    <xdr:ext cx="1553154" cy="498428"/>
    <xdr:pic>
      <xdr:nvPicPr>
        <xdr:cNvPr id="4" name="Picture 3" hidden="1">
          <a:extLst>
            <a:ext uri="{FF2B5EF4-FFF2-40B4-BE49-F238E27FC236}">
              <a16:creationId xmlns:a16="http://schemas.microsoft.com/office/drawing/2014/main" id="{7EB242F0-1CBE-4748-95F5-BDD61BA0A92D}"/>
            </a:ext>
          </a:extLst>
        </xdr:cNvPr>
        <xdr:cNvPicPr>
          <a:picLocks noChangeAspect="1"/>
        </xdr:cNvPicPr>
      </xdr:nvPicPr>
      <xdr:blipFill>
        <a:blip xmlns:r="http://schemas.openxmlformats.org/officeDocument/2006/relationships" r:embed="rId1"/>
        <a:stretch>
          <a:fillRect/>
        </a:stretch>
      </xdr:blipFill>
      <xdr:spPr>
        <a:xfrm>
          <a:off x="8253151" y="1657350"/>
          <a:ext cx="1553154" cy="498428"/>
        </a:xfrm>
        <a:prstGeom prst="rect">
          <a:avLst/>
        </a:prstGeom>
      </xdr:spPr>
    </xdr:pic>
    <xdr:clientData/>
  </xdr:oneCellAnchor>
  <xdr:oneCellAnchor>
    <xdr:from>
      <xdr:col>12</xdr:col>
      <xdr:colOff>944301</xdr:colOff>
      <xdr:row>10</xdr:row>
      <xdr:rowOff>0</xdr:rowOff>
    </xdr:from>
    <xdr:ext cx="1553154" cy="445511"/>
    <xdr:pic>
      <xdr:nvPicPr>
        <xdr:cNvPr id="7" name="Picture 6" hidden="1">
          <a:extLst>
            <a:ext uri="{FF2B5EF4-FFF2-40B4-BE49-F238E27FC236}">
              <a16:creationId xmlns:a16="http://schemas.microsoft.com/office/drawing/2014/main" id="{A20E3AB6-B35C-4E43-8367-E1C56F7C1F83}"/>
            </a:ext>
          </a:extLst>
        </xdr:cNvPr>
        <xdr:cNvPicPr>
          <a:picLocks noChangeAspect="1"/>
        </xdr:cNvPicPr>
      </xdr:nvPicPr>
      <xdr:blipFill>
        <a:blip xmlns:r="http://schemas.openxmlformats.org/officeDocument/2006/relationships" r:embed="rId1"/>
        <a:stretch>
          <a:fillRect/>
        </a:stretch>
      </xdr:blipFill>
      <xdr:spPr>
        <a:xfrm>
          <a:off x="8253151" y="5892800"/>
          <a:ext cx="1553154" cy="445511"/>
        </a:xfrm>
        <a:prstGeom prst="rect">
          <a:avLst/>
        </a:prstGeom>
      </xdr:spPr>
    </xdr:pic>
    <xdr:clientData/>
  </xdr:oneCellAnchor>
  <xdr:oneCellAnchor>
    <xdr:from>
      <xdr:col>12</xdr:col>
      <xdr:colOff>944301</xdr:colOff>
      <xdr:row>10</xdr:row>
      <xdr:rowOff>0</xdr:rowOff>
    </xdr:from>
    <xdr:ext cx="1553154" cy="443183"/>
    <xdr:pic>
      <xdr:nvPicPr>
        <xdr:cNvPr id="8" name="Picture 7" hidden="1">
          <a:extLst>
            <a:ext uri="{FF2B5EF4-FFF2-40B4-BE49-F238E27FC236}">
              <a16:creationId xmlns:a16="http://schemas.microsoft.com/office/drawing/2014/main" id="{280057D4-03A8-4DC6-8057-A59661C35CB9}"/>
            </a:ext>
          </a:extLst>
        </xdr:cNvPr>
        <xdr:cNvPicPr>
          <a:picLocks noChangeAspect="1"/>
        </xdr:cNvPicPr>
      </xdr:nvPicPr>
      <xdr:blipFill>
        <a:blip xmlns:r="http://schemas.openxmlformats.org/officeDocument/2006/relationships" r:embed="rId1"/>
        <a:stretch>
          <a:fillRect/>
        </a:stretch>
      </xdr:blipFill>
      <xdr:spPr>
        <a:xfrm>
          <a:off x="8253151" y="5892800"/>
          <a:ext cx="1553154" cy="443183"/>
        </a:xfrm>
        <a:prstGeom prst="rect">
          <a:avLst/>
        </a:prstGeom>
      </xdr:spPr>
    </xdr:pic>
    <xdr:clientData/>
  </xdr:oneCellAnchor>
  <xdr:oneCellAnchor>
    <xdr:from>
      <xdr:col>12</xdr:col>
      <xdr:colOff>944301</xdr:colOff>
      <xdr:row>10</xdr:row>
      <xdr:rowOff>0</xdr:rowOff>
    </xdr:from>
    <xdr:ext cx="1553154" cy="498428"/>
    <xdr:pic>
      <xdr:nvPicPr>
        <xdr:cNvPr id="9" name="Picture 8" hidden="1">
          <a:extLst>
            <a:ext uri="{FF2B5EF4-FFF2-40B4-BE49-F238E27FC236}">
              <a16:creationId xmlns:a16="http://schemas.microsoft.com/office/drawing/2014/main" id="{5771CD9A-EF36-40E9-B468-A6F7775D08DB}"/>
            </a:ext>
          </a:extLst>
        </xdr:cNvPr>
        <xdr:cNvPicPr>
          <a:picLocks noChangeAspect="1"/>
        </xdr:cNvPicPr>
      </xdr:nvPicPr>
      <xdr:blipFill>
        <a:blip xmlns:r="http://schemas.openxmlformats.org/officeDocument/2006/relationships" r:embed="rId1"/>
        <a:stretch>
          <a:fillRect/>
        </a:stretch>
      </xdr:blipFill>
      <xdr:spPr>
        <a:xfrm>
          <a:off x="8253151" y="5892800"/>
          <a:ext cx="1553154" cy="49842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106257</xdr:colOff>
      <xdr:row>7</xdr:row>
      <xdr:rowOff>1691</xdr:rowOff>
    </xdr:from>
    <xdr:to>
      <xdr:col>11</xdr:col>
      <xdr:colOff>0</xdr:colOff>
      <xdr:row>10</xdr:row>
      <xdr:rowOff>10583</xdr:rowOff>
    </xdr:to>
    <xdr:sp macro="" textlink="">
      <xdr:nvSpPr>
        <xdr:cNvPr id="2" name="TextBox 1">
          <a:extLst>
            <a:ext uri="{FF2B5EF4-FFF2-40B4-BE49-F238E27FC236}">
              <a16:creationId xmlns:a16="http://schemas.microsoft.com/office/drawing/2014/main" id="{1299111E-C481-4067-A943-C97A54EE358E}"/>
            </a:ext>
          </a:extLst>
        </xdr:cNvPr>
        <xdr:cNvSpPr txBox="1"/>
      </xdr:nvSpPr>
      <xdr:spPr>
        <a:xfrm>
          <a:off x="106257" y="2948091"/>
          <a:ext cx="6878743" cy="561342"/>
        </a:xfrm>
        <a:prstGeom prst="rect">
          <a:avLst/>
        </a:prstGeom>
        <a:solidFill>
          <a:sysClr val="window" lastClr="FFFFFF"/>
        </a:solidFill>
        <a:ln w="9525" cmpd="sng">
          <a:solidFill>
            <a:sysClr val="window" lastClr="FFFFFF">
              <a:shade val="50000"/>
            </a:sysClr>
          </a:solidFill>
        </a:ln>
        <a:effectLst/>
      </xdr:spPr>
      <xdr:txBody>
        <a:bodyPr wrap="square" rtlCol="0" anchor="t"/>
        <a:lstStyle>
          <a:defPPr>
            <a:defRPr lang="en-US"/>
          </a:defPPr>
          <a:lvl1pPr marL="0" algn="l" defTabSz="914400" rtl="0" eaLnBrk="1" latinLnBrk="0" hangingPunct="1">
            <a:defRPr sz="1800" kern="1200">
              <a:solidFill>
                <a:srgbClr val="003896"/>
              </a:solidFill>
              <a:latin typeface="Arial" panose="020B0604020202020204"/>
            </a:defRPr>
          </a:lvl1pPr>
          <a:lvl2pPr marL="457200" algn="l" defTabSz="914400" rtl="0" eaLnBrk="1" latinLnBrk="0" hangingPunct="1">
            <a:defRPr sz="1800" kern="1200">
              <a:solidFill>
                <a:srgbClr val="003896"/>
              </a:solidFill>
              <a:latin typeface="Arial" panose="020B0604020202020204"/>
            </a:defRPr>
          </a:lvl2pPr>
          <a:lvl3pPr marL="914400" algn="l" defTabSz="914400" rtl="0" eaLnBrk="1" latinLnBrk="0" hangingPunct="1">
            <a:defRPr sz="1800" kern="1200">
              <a:solidFill>
                <a:srgbClr val="003896"/>
              </a:solidFill>
              <a:latin typeface="Arial" panose="020B0604020202020204"/>
            </a:defRPr>
          </a:lvl3pPr>
          <a:lvl4pPr marL="1371600" algn="l" defTabSz="914400" rtl="0" eaLnBrk="1" latinLnBrk="0" hangingPunct="1">
            <a:defRPr sz="1800" kern="1200">
              <a:solidFill>
                <a:srgbClr val="003896"/>
              </a:solidFill>
              <a:latin typeface="Arial" panose="020B0604020202020204"/>
            </a:defRPr>
          </a:lvl4pPr>
          <a:lvl5pPr marL="1828800" algn="l" defTabSz="914400" rtl="0" eaLnBrk="1" latinLnBrk="0" hangingPunct="1">
            <a:defRPr sz="1800" kern="1200">
              <a:solidFill>
                <a:srgbClr val="003896"/>
              </a:solidFill>
              <a:latin typeface="Arial" panose="020B0604020202020204"/>
            </a:defRPr>
          </a:lvl5pPr>
          <a:lvl6pPr marL="2286000" algn="l" defTabSz="914400" rtl="0" eaLnBrk="1" latinLnBrk="0" hangingPunct="1">
            <a:defRPr sz="1800" kern="1200">
              <a:solidFill>
                <a:srgbClr val="003896"/>
              </a:solidFill>
              <a:latin typeface="Arial" panose="020B0604020202020204"/>
            </a:defRPr>
          </a:lvl6pPr>
          <a:lvl7pPr marL="2743200" algn="l" defTabSz="914400" rtl="0" eaLnBrk="1" latinLnBrk="0" hangingPunct="1">
            <a:defRPr sz="1800" kern="1200">
              <a:solidFill>
                <a:srgbClr val="003896"/>
              </a:solidFill>
              <a:latin typeface="Arial" panose="020B0604020202020204"/>
            </a:defRPr>
          </a:lvl7pPr>
          <a:lvl8pPr marL="3200400" algn="l" defTabSz="914400" rtl="0" eaLnBrk="1" latinLnBrk="0" hangingPunct="1">
            <a:defRPr sz="1800" kern="1200">
              <a:solidFill>
                <a:srgbClr val="003896"/>
              </a:solidFill>
              <a:latin typeface="Arial" panose="020B0604020202020204"/>
            </a:defRPr>
          </a:lvl8pPr>
          <a:lvl9pPr marL="3657600" algn="l" defTabSz="914400" rtl="0" eaLnBrk="1" latinLnBrk="0" hangingPunct="1">
            <a:defRPr sz="1800" kern="1200">
              <a:solidFill>
                <a:srgbClr val="003896"/>
              </a:solidFill>
              <a:latin typeface="Arial" panose="020B0604020202020204"/>
            </a:defRPr>
          </a:lvl9pPr>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a:ln>
                <a:noFill/>
              </a:ln>
              <a:solidFill>
                <a:sysClr val="windowText" lastClr="000000"/>
              </a:solidFill>
              <a:effectLst/>
              <a:uLnTx/>
              <a:uFillTx/>
              <a:latin typeface="Calibri" panose="020F0502020204030204"/>
            </a:rPr>
            <a:t>Complete All worksheets in this workbook</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a:ln>
                <a:noFill/>
              </a:ln>
              <a:solidFill>
                <a:sysClr val="windowText" lastClr="000000"/>
              </a:solidFill>
              <a:effectLst/>
              <a:uLnTx/>
              <a:uFillTx/>
              <a:latin typeface="Calibri" panose="020F0502020204030204"/>
            </a:rPr>
            <a:t>The technical requirements are listed under the green heading, these include the business requirements and the mandatory returnables a vendor must provide as evidence that they can meet the business requirements.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a:ln>
                <a:noFill/>
              </a:ln>
              <a:solidFill>
                <a:sysClr val="windowText" lastClr="000000"/>
              </a:solidFill>
              <a:effectLst/>
              <a:uLnTx/>
              <a:uFillTx/>
              <a:latin typeface="Calibri" panose="020F0502020204030204"/>
            </a:rPr>
            <a:t>The vendor may only complete the three columns with orange headings, according to the instructions in the column heading.</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a:ln>
                <a:noFill/>
              </a:ln>
              <a:solidFill>
                <a:sysClr val="windowText" lastClr="000000"/>
              </a:solidFill>
              <a:effectLst/>
              <a:uLnTx/>
              <a:uFillTx/>
              <a:latin typeface="Calibri" panose="020F0502020204030204"/>
            </a:rPr>
            <a:t>The columns with blue headings are for internal Eskom use.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100" b="1" i="0" u="none" strike="noStrike" kern="0" cap="none" spc="0" normalizeH="0" baseline="0">
            <a:ln>
              <a:noFill/>
            </a:ln>
            <a:solidFill>
              <a:srgbClr val="ED7D31">
                <a:lumMod val="75000"/>
              </a:srgbClr>
            </a:solidFill>
            <a:effectLst/>
            <a:uLnTx/>
            <a:uFillTx/>
            <a:latin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ZA" sz="1200" b="1" i="0" u="none" strike="noStrike" kern="0" cap="none" spc="0" normalizeH="0" baseline="0">
              <a:ln>
                <a:noFill/>
              </a:ln>
              <a:solidFill>
                <a:sysClr val="windowText" lastClr="000000"/>
              </a:solidFill>
              <a:effectLst/>
              <a:uLnTx/>
              <a:uFillTx/>
              <a:latin typeface="Calibri" panose="020F0502020204030204"/>
            </a:rPr>
            <a:t>NOTE 1: A tenderer must meet or exceed the listed threshold in order to pass. Any tenderer who does not meet the minimum threshold will be disqualified from the tender process.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200" b="1" i="0" u="none" strike="noStrike" kern="0" cap="none" spc="0" normalizeH="0" baseline="0">
            <a:ln>
              <a:noFill/>
            </a:ln>
            <a:solidFill>
              <a:sysClr val="windowText" lastClr="000000"/>
            </a:solidFill>
            <a:effectLst/>
            <a:uLnTx/>
            <a:uFillTx/>
            <a:latin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ZA" sz="1200" b="1" i="0" u="none" strike="noStrike" kern="0" cap="none" spc="0" normalizeH="0" baseline="0">
              <a:ln>
                <a:noFill/>
              </a:ln>
              <a:solidFill>
                <a:sysClr val="windowText" lastClr="000000"/>
              </a:solidFill>
              <a:effectLst/>
              <a:uLnTx/>
              <a:uFillTx/>
              <a:latin typeface="Calibri" panose="020F0502020204030204"/>
            </a:rPr>
            <a:t>Note 2: All mandatory returnables/evidence listed in this criteria must be included in the tender submission. Returnables must be clearly marked in the technical file and numbered to align with each criteria question. </a:t>
          </a:r>
          <a:r>
            <a:rPr kumimoji="0" lang="en-ZA" sz="1200" b="1" i="0" u="sng" strike="noStrike" kern="0" cap="none" spc="0" normalizeH="0" baseline="0">
              <a:ln>
                <a:noFill/>
              </a:ln>
              <a:solidFill>
                <a:sysClr val="windowText" lastClr="000000"/>
              </a:solidFill>
              <a:effectLst/>
              <a:uLnTx/>
              <a:uFillTx/>
              <a:latin typeface="Calibri" panose="020F0502020204030204"/>
            </a:rPr>
            <a:t>Points will not be allocated for questions where no returnables/evidence has been provided.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100" b="1" i="0" u="none" strike="noStrike" kern="0" cap="none" spc="0" normalizeH="0" baseline="0">
            <a:ln>
              <a:noFill/>
            </a:ln>
            <a:solidFill>
              <a:sysClr val="windowText" lastClr="000000"/>
            </a:solidFill>
            <a:effectLst/>
            <a:uLnTx/>
            <a:uFillTx/>
            <a:latin typeface="Calibri" panose="020F0502020204030204"/>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Only vendors who pass the desktop evaluation threshold will be invited for a demonstration where applicable.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Eskom will not reimburse vendors for time spent preparing for or presenting their demonstration.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200" b="0" i="0" u="none" strike="noStrike" kern="0" cap="none" spc="0" normalizeH="0" baseline="0" noProof="0">
              <a:ln>
                <a:noFill/>
              </a:ln>
              <a:solidFill>
                <a:sysClr val="windowText" lastClr="000000"/>
              </a:solidFill>
              <a:effectLst/>
              <a:uLnTx/>
              <a:uFillTx/>
              <a:latin typeface="Calibri" panose="020F0502020204030204"/>
              <a:ea typeface="+mn-ea"/>
              <a:cs typeface="+mn-cs"/>
            </a:rPr>
            <a:t>The demonstration tab describes the business requirements and what needs to be presented if a vendor is invited for a demonstration</a:t>
          </a:r>
          <a:endParaRPr kumimoji="0" lang="en-ZA" sz="1100" b="1" i="0" u="none" strike="noStrike" kern="0" cap="none" spc="0" normalizeH="0" baseline="0" noProof="0">
            <a:ln>
              <a:noFill/>
            </a:ln>
            <a:solidFill>
              <a:srgbClr val="ED7D31">
                <a:lumMod val="75000"/>
              </a:srgbClr>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ZA" sz="1100" b="1" i="0" u="none" strike="noStrike" kern="0" cap="none" spc="0" normalizeH="0" baseline="0">
            <a:ln>
              <a:noFill/>
            </a:ln>
            <a:solidFill>
              <a:sysClr val="windowText" lastClr="000000"/>
            </a:solidFill>
            <a:effectLst/>
            <a:uLnTx/>
            <a:uFillTx/>
            <a:latin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ZA" sz="1100" b="1" i="0" u="none" strike="noStrike" kern="0" cap="none" spc="0" normalizeH="0" baseline="0">
              <a:ln>
                <a:noFill/>
              </a:ln>
              <a:solidFill>
                <a:sysClr val="windowText" lastClr="000000"/>
              </a:solidFill>
              <a:effectLst/>
              <a:uLnTx/>
              <a:uFillTx/>
              <a:latin typeface="Calibri" panose="020F0502020204030204"/>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944301</xdr:colOff>
      <xdr:row>0</xdr:row>
      <xdr:rowOff>39757</xdr:rowOff>
    </xdr:from>
    <xdr:to>
      <xdr:col>11</xdr:col>
      <xdr:colOff>2493010</xdr:colOff>
      <xdr:row>2</xdr:row>
      <xdr:rowOff>150450</xdr:rowOff>
    </xdr:to>
    <xdr:pic>
      <xdr:nvPicPr>
        <xdr:cNvPr id="2" name="Picture 1">
          <a:extLst>
            <a:ext uri="{FF2B5EF4-FFF2-40B4-BE49-F238E27FC236}">
              <a16:creationId xmlns:a16="http://schemas.microsoft.com/office/drawing/2014/main" id="{A6E50DD1-5E40-4C9A-83C9-AD6FB0678CD8}"/>
            </a:ext>
          </a:extLst>
        </xdr:cNvPr>
        <xdr:cNvPicPr>
          <a:picLocks noChangeAspect="1"/>
        </xdr:cNvPicPr>
      </xdr:nvPicPr>
      <xdr:blipFill>
        <a:blip xmlns:r="http://schemas.openxmlformats.org/officeDocument/2006/relationships" r:embed="rId1"/>
        <a:stretch>
          <a:fillRect/>
        </a:stretch>
      </xdr:blipFill>
      <xdr:spPr>
        <a:xfrm>
          <a:off x="11526576" y="39757"/>
          <a:ext cx="1541724" cy="443606"/>
        </a:xfrm>
        <a:prstGeom prst="rect">
          <a:avLst/>
        </a:prstGeom>
      </xdr:spPr>
    </xdr:pic>
    <xdr:clientData/>
  </xdr:twoCellAnchor>
  <xdr:twoCellAnchor>
    <xdr:from>
      <xdr:col>5</xdr:col>
      <xdr:colOff>20953</xdr:colOff>
      <xdr:row>3</xdr:row>
      <xdr:rowOff>0</xdr:rowOff>
    </xdr:from>
    <xdr:to>
      <xdr:col>11</xdr:col>
      <xdr:colOff>2582333</xdr:colOff>
      <xdr:row>10</xdr:row>
      <xdr:rowOff>0</xdr:rowOff>
    </xdr:to>
    <xdr:sp macro="" textlink="">
      <xdr:nvSpPr>
        <xdr:cNvPr id="4" name="TextBox 3">
          <a:extLst>
            <a:ext uri="{FF2B5EF4-FFF2-40B4-BE49-F238E27FC236}">
              <a16:creationId xmlns:a16="http://schemas.microsoft.com/office/drawing/2014/main" id="{39E4F269-4FD4-455F-B4E6-BB18114A00B5}"/>
            </a:ext>
          </a:extLst>
        </xdr:cNvPr>
        <xdr:cNvSpPr txBox="1"/>
      </xdr:nvSpPr>
      <xdr:spPr>
        <a:xfrm>
          <a:off x="6489486" y="508000"/>
          <a:ext cx="9207714" cy="1667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A" sz="1100" b="1">
              <a:solidFill>
                <a:sysClr val="windowText" lastClr="000000"/>
              </a:solidFill>
              <a:effectLst/>
              <a:latin typeface="+mn-lt"/>
              <a:ea typeface="+mn-ea"/>
              <a:cs typeface="+mn-cs"/>
            </a:rPr>
            <a:t>NOTE</a:t>
          </a:r>
          <a:r>
            <a:rPr lang="en-ZA" sz="1100" b="1" baseline="0">
              <a:solidFill>
                <a:sysClr val="windowText" lastClr="000000"/>
              </a:solidFill>
              <a:effectLst/>
              <a:latin typeface="+mn-lt"/>
              <a:ea typeface="+mn-ea"/>
              <a:cs typeface="+mn-cs"/>
            </a:rPr>
            <a:t> 1: Vendors may only complete the columns with orange headings.</a:t>
          </a:r>
          <a:endParaRPr lang="en-ZA" sz="1100" b="1">
            <a:solidFill>
              <a:sysClr val="windowText" lastClr="000000"/>
            </a:solidFill>
            <a:effectLst/>
            <a:latin typeface="+mn-lt"/>
            <a:ea typeface="+mn-ea"/>
            <a:cs typeface="+mn-cs"/>
          </a:endParaRPr>
        </a:p>
        <a:p>
          <a:endParaRPr lang="en-ZA" sz="1100" b="1">
            <a:solidFill>
              <a:sysClr val="windowText" lastClr="000000"/>
            </a:solidFill>
            <a:effectLst/>
            <a:latin typeface="+mn-lt"/>
            <a:ea typeface="+mn-ea"/>
            <a:cs typeface="+mn-cs"/>
          </a:endParaRPr>
        </a:p>
        <a:p>
          <a:r>
            <a:rPr lang="en-ZA" sz="1100" b="1">
              <a:solidFill>
                <a:sysClr val="windowText" lastClr="000000"/>
              </a:solidFill>
              <a:effectLst/>
              <a:latin typeface="+mn-lt"/>
              <a:ea typeface="+mn-ea"/>
              <a:cs typeface="+mn-cs"/>
            </a:rPr>
            <a:t>NOTE</a:t>
          </a:r>
          <a:r>
            <a:rPr lang="en-ZA" sz="1100" b="1" baseline="0">
              <a:solidFill>
                <a:sysClr val="windowText" lastClr="000000"/>
              </a:solidFill>
              <a:effectLst/>
              <a:latin typeface="+mn-lt"/>
              <a:ea typeface="+mn-ea"/>
              <a:cs typeface="+mn-cs"/>
            </a:rPr>
            <a:t> 2: A tenderer must meet or exceed the listed threshold in order to pass. Any tenderer who does not meet the minimum threshold will be disqualified from the tender process.</a:t>
          </a:r>
        </a:p>
        <a:p>
          <a:endParaRPr lang="en-ZA" sz="1100" b="1" baseline="0">
            <a:solidFill>
              <a:sysClr val="windowText" lastClr="000000"/>
            </a:solidFill>
            <a:effectLst/>
            <a:latin typeface="+mn-lt"/>
            <a:ea typeface="+mn-ea"/>
            <a:cs typeface="+mn-cs"/>
          </a:endParaRPr>
        </a:p>
        <a:p>
          <a:r>
            <a:rPr lang="en-ZA" sz="1100" b="1" baseline="0">
              <a:solidFill>
                <a:sysClr val="windowText" lastClr="000000"/>
              </a:solidFill>
              <a:effectLst/>
              <a:latin typeface="+mn-lt"/>
              <a:ea typeface="+mn-ea"/>
              <a:cs typeface="+mn-cs"/>
            </a:rPr>
            <a:t>Note 3: All returnables/evidence listed in this criteria must be included in the tender submission. Returnables must be clearly marked in the technical file and numbered to align with each criteria question. </a:t>
          </a:r>
          <a:r>
            <a:rPr lang="en-ZA" sz="1100" b="1" u="sng" baseline="0">
              <a:solidFill>
                <a:sysClr val="windowText" lastClr="000000"/>
              </a:solidFill>
              <a:effectLst/>
              <a:latin typeface="+mn-lt"/>
              <a:ea typeface="+mn-ea"/>
              <a:cs typeface="+mn-cs"/>
            </a:rPr>
            <a:t>Points will not be allocated for questions where no returnables/evidence has been provided. </a:t>
          </a:r>
          <a:endParaRPr lang="en-ZA" sz="1100" b="1" u="sng" baseline="0">
            <a:solidFill>
              <a:sysClr val="windowText" lastClr="000000"/>
            </a:solidFill>
          </a:endParaRPr>
        </a:p>
        <a:p>
          <a:endParaRPr lang="en-ZA" sz="1100" b="1"/>
        </a:p>
        <a:p>
          <a:endParaRPr lang="en-ZA" sz="1100" b="1"/>
        </a:p>
        <a:p>
          <a:r>
            <a:rPr lang="en-ZA" sz="1100" b="1"/>
            <a:t> </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9</xdr:col>
      <xdr:colOff>944301</xdr:colOff>
      <xdr:row>0</xdr:row>
      <xdr:rowOff>39757</xdr:rowOff>
    </xdr:from>
    <xdr:ext cx="1553154" cy="445511"/>
    <xdr:pic>
      <xdr:nvPicPr>
        <xdr:cNvPr id="2" name="Picture 1" hidden="1">
          <a:extLst>
            <a:ext uri="{FF2B5EF4-FFF2-40B4-BE49-F238E27FC236}">
              <a16:creationId xmlns:a16="http://schemas.microsoft.com/office/drawing/2014/main" id="{3E938D11-4946-4D36-82B0-B40D96C7BF97}"/>
            </a:ext>
          </a:extLst>
        </xdr:cNvPr>
        <xdr:cNvPicPr>
          <a:picLocks noChangeAspect="1"/>
        </xdr:cNvPicPr>
      </xdr:nvPicPr>
      <xdr:blipFill>
        <a:blip xmlns:r="http://schemas.openxmlformats.org/officeDocument/2006/relationships" r:embed="rId1"/>
        <a:stretch>
          <a:fillRect/>
        </a:stretch>
      </xdr:blipFill>
      <xdr:spPr>
        <a:xfrm>
          <a:off x="6348151" y="39757"/>
          <a:ext cx="1553154" cy="445511"/>
        </a:xfrm>
        <a:prstGeom prst="rect">
          <a:avLst/>
        </a:prstGeom>
      </xdr:spPr>
    </xdr:pic>
    <xdr:clientData/>
  </xdr:oneCellAnchor>
  <xdr:oneCellAnchor>
    <xdr:from>
      <xdr:col>9</xdr:col>
      <xdr:colOff>944301</xdr:colOff>
      <xdr:row>0</xdr:row>
      <xdr:rowOff>39757</xdr:rowOff>
    </xdr:from>
    <xdr:ext cx="1553154" cy="443183"/>
    <xdr:pic>
      <xdr:nvPicPr>
        <xdr:cNvPr id="3" name="Picture 2" hidden="1">
          <a:extLst>
            <a:ext uri="{FF2B5EF4-FFF2-40B4-BE49-F238E27FC236}">
              <a16:creationId xmlns:a16="http://schemas.microsoft.com/office/drawing/2014/main" id="{A28EC7D2-3B4C-4497-A144-ED481DA432F6}"/>
            </a:ext>
          </a:extLst>
        </xdr:cNvPr>
        <xdr:cNvPicPr>
          <a:picLocks noChangeAspect="1"/>
        </xdr:cNvPicPr>
      </xdr:nvPicPr>
      <xdr:blipFill>
        <a:blip xmlns:r="http://schemas.openxmlformats.org/officeDocument/2006/relationships" r:embed="rId1"/>
        <a:stretch>
          <a:fillRect/>
        </a:stretch>
      </xdr:blipFill>
      <xdr:spPr>
        <a:xfrm>
          <a:off x="6348151" y="39757"/>
          <a:ext cx="1553154" cy="443183"/>
        </a:xfrm>
        <a:prstGeom prst="rect">
          <a:avLst/>
        </a:prstGeom>
      </xdr:spPr>
    </xdr:pic>
    <xdr:clientData/>
  </xdr:oneCellAnchor>
  <xdr:oneCellAnchor>
    <xdr:from>
      <xdr:col>9</xdr:col>
      <xdr:colOff>944301</xdr:colOff>
      <xdr:row>0</xdr:row>
      <xdr:rowOff>0</xdr:rowOff>
    </xdr:from>
    <xdr:ext cx="1553154" cy="498428"/>
    <xdr:pic>
      <xdr:nvPicPr>
        <xdr:cNvPr id="4" name="Picture 3" hidden="1">
          <a:extLst>
            <a:ext uri="{FF2B5EF4-FFF2-40B4-BE49-F238E27FC236}">
              <a16:creationId xmlns:a16="http://schemas.microsoft.com/office/drawing/2014/main" id="{364E4F4A-A665-4497-BF17-A70FA51436FE}"/>
            </a:ext>
          </a:extLst>
        </xdr:cNvPr>
        <xdr:cNvPicPr>
          <a:picLocks noChangeAspect="1"/>
        </xdr:cNvPicPr>
      </xdr:nvPicPr>
      <xdr:blipFill>
        <a:blip xmlns:r="http://schemas.openxmlformats.org/officeDocument/2006/relationships" r:embed="rId1"/>
        <a:stretch>
          <a:fillRect/>
        </a:stretch>
      </xdr:blipFill>
      <xdr:spPr>
        <a:xfrm>
          <a:off x="6348151" y="0"/>
          <a:ext cx="1553154" cy="498428"/>
        </a:xfrm>
        <a:prstGeom prst="rect">
          <a:avLst/>
        </a:prstGeom>
      </xdr:spPr>
    </xdr:pic>
    <xdr:clientData/>
  </xdr:oneCellAnchor>
  <xdr:twoCellAnchor>
    <xdr:from>
      <xdr:col>0</xdr:col>
      <xdr:colOff>205740</xdr:colOff>
      <xdr:row>9</xdr:row>
      <xdr:rowOff>7620</xdr:rowOff>
    </xdr:from>
    <xdr:to>
      <xdr:col>9</xdr:col>
      <xdr:colOff>15240</xdr:colOff>
      <xdr:row>13</xdr:row>
      <xdr:rowOff>7620</xdr:rowOff>
    </xdr:to>
    <xdr:sp macro="" textlink="">
      <xdr:nvSpPr>
        <xdr:cNvPr id="5" name="TextBox 4">
          <a:extLst>
            <a:ext uri="{FF2B5EF4-FFF2-40B4-BE49-F238E27FC236}">
              <a16:creationId xmlns:a16="http://schemas.microsoft.com/office/drawing/2014/main" id="{26817C4E-F5F6-4B83-A505-985E54EAAF42}"/>
            </a:ext>
          </a:extLst>
        </xdr:cNvPr>
        <xdr:cNvSpPr txBox="1"/>
      </xdr:nvSpPr>
      <xdr:spPr>
        <a:xfrm>
          <a:off x="205740" y="1664970"/>
          <a:ext cx="5524500" cy="73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ZA" sz="1100" b="1" i="0" u="none" strike="noStrike" kern="1200" cap="none" spc="0" normalizeH="0" baseline="0" noProof="0" dirty="0">
              <a:ln>
                <a:noFill/>
              </a:ln>
              <a:solidFill>
                <a:prstClr val="black"/>
              </a:solidFill>
              <a:effectLst/>
              <a:uLnTx/>
              <a:uFillTx/>
              <a:latin typeface="+mn-lt"/>
              <a:ea typeface="+mn-ea"/>
              <a:cs typeface="+mn-cs"/>
            </a:rPr>
            <a:t>Important notes to vendors on demonstration:</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Demonstrations will be held </a:t>
          </a:r>
          <a:r>
            <a:rPr kumimoji="0" lang="en-ZA" sz="1100" b="0" i="0" u="none" strike="noStrike" kern="1200" cap="none" spc="0" normalizeH="0" baseline="0" noProof="0" dirty="0">
              <a:ln>
                <a:noFill/>
              </a:ln>
              <a:solidFill>
                <a:schemeClr val="accent1"/>
              </a:solidFill>
              <a:effectLst/>
              <a:uLnTx/>
              <a:uFillTx/>
              <a:latin typeface="+mn-lt"/>
              <a:ea typeface="+mn-ea"/>
              <a:cs typeface="+mn-cs"/>
            </a:rPr>
            <a:t>&lt;indicate virtually or name physical location&gt;</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You will have </a:t>
          </a:r>
          <a:r>
            <a:rPr kumimoji="0" lang="en-ZA" sz="1100" b="0" i="0" u="none" strike="noStrike" kern="1200" cap="none" spc="0" normalizeH="0" baseline="0" noProof="0" dirty="0">
              <a:ln>
                <a:noFill/>
              </a:ln>
              <a:solidFill>
                <a:schemeClr val="accent1"/>
              </a:solidFill>
              <a:effectLst/>
              <a:uLnTx/>
              <a:uFillTx/>
              <a:latin typeface="+mn-lt"/>
              <a:ea typeface="+mn-ea"/>
              <a:cs typeface="+mn-cs"/>
            </a:rPr>
            <a:t>&lt;state allowable time&gt; </a:t>
          </a:r>
          <a:r>
            <a:rPr kumimoji="0" lang="en-ZA" sz="1100" b="0" i="0" u="none" strike="noStrike" kern="1200" cap="none" spc="0" normalizeH="0" baseline="0" noProof="0" dirty="0">
              <a:ln>
                <a:noFill/>
              </a:ln>
              <a:solidFill>
                <a:prstClr val="black"/>
              </a:solidFill>
              <a:effectLst/>
              <a:uLnTx/>
              <a:uFillTx/>
              <a:latin typeface="+mn-lt"/>
              <a:ea typeface="+mn-ea"/>
              <a:cs typeface="+mn-cs"/>
            </a:rPr>
            <a:t>minutes to conclude your demonstration, this will be followed by </a:t>
          </a:r>
          <a:r>
            <a:rPr kumimoji="0" lang="en-ZA" sz="1100" b="0" i="0" u="none" strike="noStrike" kern="1200" cap="none" spc="0" normalizeH="0" baseline="0" noProof="0" dirty="0">
              <a:ln>
                <a:noFill/>
              </a:ln>
              <a:solidFill>
                <a:schemeClr val="accent1"/>
              </a:solidFill>
              <a:effectLst/>
              <a:uLnTx/>
              <a:uFillTx/>
              <a:latin typeface="+mn-lt"/>
              <a:ea typeface="+mn-ea"/>
              <a:cs typeface="+mn-cs"/>
            </a:rPr>
            <a:t>&lt;state allowable time&gt;</a:t>
          </a:r>
          <a:r>
            <a:rPr kumimoji="0" lang="en-ZA" sz="1100" b="0" i="0" u="none" strike="noStrike" kern="1200" cap="none" spc="0" normalizeH="0" baseline="0" noProof="0" dirty="0">
              <a:ln>
                <a:noFill/>
              </a:ln>
              <a:solidFill>
                <a:prstClr val="black"/>
              </a:solidFill>
              <a:effectLst/>
              <a:uLnTx/>
              <a:uFillTx/>
              <a:latin typeface="+mn-lt"/>
              <a:ea typeface="+mn-ea"/>
              <a:cs typeface="+mn-cs"/>
            </a:rPr>
            <a:t> minutes for questions.</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If you are invited for a demonstration, you will have roughly </a:t>
          </a:r>
          <a:r>
            <a:rPr kumimoji="0" lang="en-ZA" sz="1100" b="0" i="0" u="none" strike="noStrike" kern="1200" cap="none" spc="0" normalizeH="0" baseline="0" noProof="0" dirty="0">
              <a:ln>
                <a:noFill/>
              </a:ln>
              <a:solidFill>
                <a:schemeClr val="accent1"/>
              </a:solidFill>
              <a:effectLst/>
              <a:uLnTx/>
              <a:uFillTx/>
              <a:latin typeface="+mn-lt"/>
              <a:ea typeface="+mn-ea"/>
              <a:cs typeface="+mn-cs"/>
            </a:rPr>
            <a:t>&lt;a week&gt; </a:t>
          </a:r>
          <a:r>
            <a:rPr kumimoji="0" lang="en-ZA" sz="1100" b="0" i="0" u="none" strike="noStrike" kern="1200" cap="none" spc="0" normalizeH="0" baseline="0" noProof="0" dirty="0">
              <a:ln>
                <a:noFill/>
              </a:ln>
              <a:solidFill>
                <a:prstClr val="black"/>
              </a:solidFill>
              <a:effectLst/>
              <a:uLnTx/>
              <a:uFillTx/>
              <a:latin typeface="+mn-lt"/>
              <a:ea typeface="+mn-ea"/>
              <a:cs typeface="+mn-cs"/>
            </a:rPr>
            <a:t>to prepare.</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For the demonstration you will be required to </a:t>
          </a:r>
          <a:r>
            <a:rPr kumimoji="0" lang="en-ZA" sz="1100" b="0" i="0" u="none" strike="noStrike" kern="1200" cap="none" spc="0" normalizeH="0" baseline="0" noProof="0" dirty="0">
              <a:ln>
                <a:noFill/>
              </a:ln>
              <a:solidFill>
                <a:schemeClr val="accent1"/>
              </a:solidFill>
              <a:effectLst/>
              <a:uLnTx/>
              <a:uFillTx/>
              <a:latin typeface="+mn-lt"/>
              <a:ea typeface="+mn-ea"/>
              <a:cs typeface="+mn-cs"/>
            </a:rPr>
            <a:t>&lt;indicate what you expect i.e. prepare a power point presentation, present the UI of the system or present the back-end or both or share any preferable formats or other overall expectations, demonstrated system should not be any alpha or beta versions, it must be a final production version&gt; </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schemeClr val="accent1"/>
              </a:solidFill>
              <a:effectLst/>
              <a:uLnTx/>
              <a:uFillTx/>
              <a:latin typeface="+mn-lt"/>
              <a:ea typeface="+mn-ea"/>
              <a:cs typeface="+mn-cs"/>
            </a:rPr>
            <a:t>&lt;if demonstrations will be done in person, edit then include the following delete if not applicable:&gt; </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All visitors are required to provide identification so please bring a driver's licence or ID, or you may not be allowed into the building. </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Arrive 10 minutes early to sign in your electronic devices at security, you will be collected from the main reception by an Eskom employee. </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A projector with standard VGA connector will be provided, please bring along any adapters you may need i.e. mac book adapter, HDMI etc.</a:t>
          </a:r>
        </a:p>
        <a:p>
          <a:pPr marL="447675"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ZA" sz="1100" b="0" i="0" u="none" strike="noStrike" kern="1200" cap="none" spc="0" normalizeH="0" baseline="0" noProof="0" dirty="0">
              <a:ln>
                <a:noFill/>
              </a:ln>
              <a:solidFill>
                <a:prstClr val="black"/>
              </a:solidFill>
              <a:effectLst/>
              <a:uLnTx/>
              <a:uFillTx/>
              <a:latin typeface="+mn-lt"/>
              <a:ea typeface="+mn-ea"/>
              <a:cs typeface="+mn-cs"/>
            </a:rPr>
            <a:t>The venue does not have sound, if you need sound, please bring your own speaker</a:t>
          </a:r>
        </a:p>
        <a:p>
          <a:pPr marL="171450" marR="0" lvl="0" indent="-1714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ZA" sz="1100" b="0" i="0" u="none" strike="noStrike" kern="1200" cap="none" spc="0" normalizeH="0" baseline="0" noProof="0" dirty="0">
            <a:ln>
              <a:noFill/>
            </a:ln>
            <a:solidFill>
              <a:prstClr val="black"/>
            </a:solidFill>
            <a:effectLst/>
            <a:uLnTx/>
            <a:uFillTx/>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eskom.sharepoint.com/teams/ContractManagement/Shared%20Documents/Templates/PROCUREMENT%20REQUEST%20TEMPLATES/Final%20Templates/Technical%20Evaluation%20Procedure%20&amp;%20Templates/Billing%20System%20-%20Technical%20Evaluation%20Criteria%20v2.xlsm?48A41556" TargetMode="External"/><Relationship Id="rId1" Type="http://schemas.openxmlformats.org/officeDocument/2006/relationships/externalLinkPath" Target="file:///\\48A41556\Billing%20System%20-%20Technical%20Evaluation%20Criteria%20v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skom.sharepoint.com/teams/ContractManagement/Shared%20Documents/Templates/PROCUREMENT%20REQUEST%20TEMPLATES/Final%20Templates/Technical%20Evaluation%20Procedure%20&amp;%20Templates/TEC_Template%20for%20complex%20transactions%20V6.xlsx" TargetMode="External"/><Relationship Id="rId1" Type="http://schemas.openxmlformats.org/officeDocument/2006/relationships/externalLinkPath" Target="https://eskom.sharepoint.com/teams/ContractManagement/Shared%20Documents/Templates/PROCUREMENT%20REQUEST%20TEMPLATES/Final%20Templates/Technical%20Evaluation%20Procedure%20&amp;%20Templates/TEC_Template%20for%20complex%20transactions%20V6.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eskom.sharepoint.com/teams/ITSecurityServices-CyberSecurity/Shared%20Documents/Guidelines%20on%20Security%20Requirements/Security%20Technical%20Evaluation%20Criteria%20-%20TEC%20-%20revised.xlsx" TargetMode="External"/><Relationship Id="rId1" Type="http://schemas.openxmlformats.org/officeDocument/2006/relationships/externalLinkPath" Target="https://eskom.sharepoint.com/teams/ITSecurityServices-CyberSecurity/Shared%20Documents/Guidelines%20on%20Security%20Requirements/Security%20Technical%20Evaluation%20Criteria%20-%20TEC%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ponse Guidelines"/>
      <sheetName val="Summary"/>
      <sheetName val="Key Requirements"/>
      <sheetName val="Functional - Core + Admin"/>
      <sheetName val="Functional - General"/>
      <sheetName val="Organisational Requirements (2)"/>
      <sheetName val="Functional - Custom + New etc."/>
      <sheetName val="Functional - MCBD"/>
      <sheetName val="Functional - Simplify the bill"/>
      <sheetName val="Functional - Debt Mgt"/>
      <sheetName val="Non-Functional"/>
      <sheetName val="Integration and Testing"/>
      <sheetName val="Cloud"/>
      <sheetName val="Security"/>
      <sheetName val="Demo"/>
      <sheetName val="Resources"/>
      <sheetName val="Project Management"/>
      <sheetName val="Organisational Requirements"/>
      <sheetName val="Acronyms and Definitions"/>
      <sheetName val="Demonstration"/>
      <sheetName val="Priority Ratings"/>
      <sheetName val="Config"/>
      <sheetName val="Concerns and Recommend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C Development Guidelines"/>
      <sheetName val="Response Guidelines"/>
      <sheetName val="Scoring Summary"/>
      <sheetName val="Key Requriements"/>
      <sheetName val="Functional"/>
      <sheetName val="Non-Functional"/>
      <sheetName val="Integration"/>
      <sheetName val="Testing"/>
      <sheetName val="Security"/>
      <sheetName val="Demo"/>
      <sheetName val="Definitions and Abbreviations"/>
    </sheetNames>
    <sheetDataSet>
      <sheetData sheetId="0"/>
      <sheetData sheetId="1">
        <row r="80">
          <cell r="C80">
            <v>0</v>
          </cell>
          <cell r="D80" t="str">
            <v>No interest</v>
          </cell>
        </row>
        <row r="81">
          <cell r="C81">
            <v>1</v>
          </cell>
          <cell r="D81" t="str">
            <v>Nice to have</v>
          </cell>
        </row>
        <row r="82">
          <cell r="C82">
            <v>2</v>
          </cell>
          <cell r="D82" t="str">
            <v>Useful</v>
          </cell>
        </row>
        <row r="83">
          <cell r="C83">
            <v>3</v>
          </cell>
          <cell r="D83" t="str">
            <v>Important</v>
          </cell>
        </row>
        <row r="84">
          <cell r="C84">
            <v>4</v>
          </cell>
          <cell r="D84" t="str">
            <v>Very important</v>
          </cell>
        </row>
        <row r="85">
          <cell r="C85">
            <v>5</v>
          </cell>
          <cell r="D85" t="str">
            <v>Critical</v>
          </cell>
        </row>
        <row r="86">
          <cell r="C86">
            <v>6</v>
          </cell>
          <cell r="D86" t="str">
            <v>Show stopper</v>
          </cell>
        </row>
      </sheetData>
      <sheetData sheetId="2">
        <row r="2">
          <cell r="C2" t="str">
            <v>&lt;insert before tender publication&gt;</v>
          </cell>
        </row>
        <row r="10">
          <cell r="F10"/>
        </row>
        <row r="11">
          <cell r="F11"/>
        </row>
      </sheetData>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MO"/>
      <sheetName val="Security Requirements"/>
      <sheetName val="Priority Ratings"/>
      <sheetName val="Drop-Down Data"/>
    </sheetNames>
    <sheetDataSet>
      <sheetData sheetId="0"/>
      <sheetData sheetId="1"/>
      <sheetData sheetId="2">
        <row r="21">
          <cell r="B21">
            <v>0</v>
          </cell>
          <cell r="C21" t="str">
            <v>No interest</v>
          </cell>
        </row>
        <row r="22">
          <cell r="B22">
            <v>1</v>
          </cell>
          <cell r="C22" t="str">
            <v>Nice to have</v>
          </cell>
        </row>
        <row r="23">
          <cell r="B23">
            <v>2</v>
          </cell>
          <cell r="C23" t="str">
            <v>Useful</v>
          </cell>
        </row>
        <row r="24">
          <cell r="B24">
            <v>3</v>
          </cell>
          <cell r="C24" t="str">
            <v>Important</v>
          </cell>
        </row>
        <row r="25">
          <cell r="B25">
            <v>4</v>
          </cell>
          <cell r="C25" t="str">
            <v>Very important</v>
          </cell>
        </row>
        <row r="26">
          <cell r="B26">
            <v>5</v>
          </cell>
          <cell r="C26" t="str">
            <v>Critical</v>
          </cell>
        </row>
        <row r="27">
          <cell r="B27">
            <v>6</v>
          </cell>
          <cell r="C27" t="str">
            <v>Show stopper</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6508E-0AB4-4F49-8827-785C1F8D63BB}">
  <sheetPr>
    <pageSetUpPr fitToPage="1"/>
  </sheetPr>
  <dimension ref="A2:M11"/>
  <sheetViews>
    <sheetView topLeftCell="A6" zoomScaleNormal="100" workbookViewId="0">
      <selection activeCell="D16" sqref="D16"/>
    </sheetView>
  </sheetViews>
  <sheetFormatPr defaultColWidth="9.28515625" defaultRowHeight="11.25" x14ac:dyDescent="0.2"/>
  <cols>
    <col min="1" max="1" width="3.28515625" style="1" bestFit="1" customWidth="1"/>
    <col min="2" max="2" width="37.28515625" style="2" customWidth="1"/>
    <col min="3" max="3" width="37.5703125" style="2" customWidth="1"/>
    <col min="4" max="5" width="23.28515625" style="2" customWidth="1"/>
    <col min="6" max="6" width="25.28515625" style="2" customWidth="1"/>
    <col min="7" max="7" width="11.28515625" style="2" customWidth="1"/>
    <col min="8" max="8" width="7.5703125" style="2" customWidth="1"/>
    <col min="9" max="9" width="7.28515625" style="10" customWidth="1"/>
    <col min="10" max="10" width="26.42578125" style="3" customWidth="1"/>
    <col min="11" max="11" width="5.42578125" style="4" customWidth="1"/>
    <col min="12" max="12" width="5.42578125" style="5" customWidth="1"/>
    <col min="13" max="13" width="40.42578125" style="6" customWidth="1"/>
    <col min="14" max="14" width="8.5703125" style="5" customWidth="1"/>
    <col min="15" max="16384" width="9.28515625" style="5"/>
  </cols>
  <sheetData>
    <row r="2" spans="1:13" ht="36" customHeight="1" x14ac:dyDescent="0.2">
      <c r="B2" s="133" t="s">
        <v>0</v>
      </c>
      <c r="C2" s="133"/>
      <c r="D2" s="133"/>
      <c r="E2" s="133"/>
      <c r="F2" s="133"/>
      <c r="G2" s="133"/>
      <c r="H2" s="133"/>
      <c r="I2" s="133"/>
      <c r="J2" s="133"/>
    </row>
    <row r="3" spans="1:13" ht="22.35" customHeight="1" x14ac:dyDescent="0.2">
      <c r="A3" s="131" t="s">
        <v>1</v>
      </c>
      <c r="B3" s="131"/>
      <c r="C3" s="131"/>
      <c r="D3" s="131"/>
      <c r="E3" s="131"/>
      <c r="F3" s="131"/>
      <c r="G3" s="131"/>
      <c r="H3" s="131"/>
      <c r="I3" s="131"/>
      <c r="J3" s="131"/>
    </row>
    <row r="4" spans="1:13" ht="69" customHeight="1" x14ac:dyDescent="0.2">
      <c r="B4" s="134" t="s">
        <v>2</v>
      </c>
      <c r="C4" s="133"/>
      <c r="D4" s="133"/>
      <c r="E4" s="133"/>
      <c r="F4" s="133"/>
      <c r="G4" s="133"/>
      <c r="H4" s="133"/>
      <c r="I4" s="133"/>
      <c r="J4" s="133"/>
    </row>
    <row r="5" spans="1:13" ht="6" customHeight="1" x14ac:dyDescent="0.2">
      <c r="B5" s="89"/>
      <c r="C5" s="88"/>
      <c r="D5" s="88"/>
      <c r="E5" s="88"/>
      <c r="F5" s="88"/>
      <c r="G5" s="88"/>
      <c r="H5" s="88"/>
      <c r="I5" s="88"/>
      <c r="J5" s="88"/>
    </row>
    <row r="6" spans="1:13" ht="25.35" customHeight="1" x14ac:dyDescent="0.2">
      <c r="A6" s="131" t="s">
        <v>3</v>
      </c>
      <c r="B6" s="131"/>
      <c r="C6" s="131"/>
      <c r="D6" s="131"/>
      <c r="E6" s="131"/>
      <c r="F6" s="131"/>
      <c r="G6" s="131"/>
      <c r="H6" s="131"/>
      <c r="I6" s="131"/>
      <c r="J6" s="131"/>
    </row>
    <row r="7" spans="1:13" ht="117" customHeight="1" x14ac:dyDescent="0.2">
      <c r="B7" s="134" t="s">
        <v>4</v>
      </c>
      <c r="C7" s="133"/>
      <c r="D7" s="133"/>
      <c r="E7" s="133"/>
      <c r="F7" s="133"/>
      <c r="G7" s="133"/>
      <c r="H7" s="133"/>
      <c r="I7" s="133"/>
      <c r="J7" s="133"/>
    </row>
    <row r="8" spans="1:13" ht="11.65" customHeight="1" x14ac:dyDescent="0.2">
      <c r="B8" s="88"/>
      <c r="C8" s="88"/>
      <c r="D8" s="88"/>
      <c r="E8" s="88"/>
      <c r="F8" s="88"/>
      <c r="G8" s="88"/>
      <c r="H8" s="88"/>
      <c r="I8" s="88"/>
      <c r="J8" s="88"/>
    </row>
    <row r="10" spans="1:13" ht="20.65" customHeight="1" x14ac:dyDescent="0.2">
      <c r="A10" s="131" t="s">
        <v>5</v>
      </c>
      <c r="B10" s="131"/>
      <c r="C10" s="131"/>
      <c r="D10" s="131"/>
      <c r="E10" s="131"/>
      <c r="F10" s="131"/>
      <c r="G10" s="131"/>
      <c r="H10" s="131"/>
      <c r="I10" s="131"/>
      <c r="J10" s="131"/>
    </row>
    <row r="11" spans="1:13" ht="48" customHeight="1" x14ac:dyDescent="0.25">
      <c r="B11" s="132" t="s">
        <v>6</v>
      </c>
      <c r="C11" s="132"/>
      <c r="D11" s="132"/>
      <c r="E11" s="132"/>
      <c r="F11" s="132"/>
      <c r="G11" s="132"/>
      <c r="H11" s="132"/>
      <c r="I11" s="132"/>
      <c r="J11" s="132"/>
      <c r="K11" s="16"/>
      <c r="L11" s="16"/>
      <c r="M11" s="16"/>
    </row>
  </sheetData>
  <mergeCells count="7">
    <mergeCell ref="A10:J10"/>
    <mergeCell ref="B11:J11"/>
    <mergeCell ref="B2:J2"/>
    <mergeCell ref="A3:J3"/>
    <mergeCell ref="B4:J4"/>
    <mergeCell ref="A6:J6"/>
    <mergeCell ref="B7:J7"/>
  </mergeCells>
  <pageMargins left="0.25" right="0.25" top="0.75" bottom="0.75" header="0.3" footer="0.3"/>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E7F79-053C-4FD3-8D2A-B3DA0023A71D}">
  <dimension ref="A1:R181"/>
  <sheetViews>
    <sheetView zoomScale="80" zoomScaleNormal="150" workbookViewId="0">
      <selection activeCell="P8" sqref="P8"/>
    </sheetView>
  </sheetViews>
  <sheetFormatPr defaultColWidth="9.28515625" defaultRowHeight="14.25" x14ac:dyDescent="0.25"/>
  <cols>
    <col min="1" max="1" width="1.5703125" style="64" customWidth="1"/>
    <col min="2" max="2" width="3.5703125" style="64" customWidth="1"/>
    <col min="3" max="3" width="23.5703125" style="65" customWidth="1"/>
    <col min="4" max="4" width="37.5703125" style="65" customWidth="1"/>
    <col min="5" max="5" width="11.42578125" style="64" customWidth="1"/>
    <col min="6" max="16384" width="9.28515625" style="64"/>
  </cols>
  <sheetData>
    <row r="1" spans="1:18" x14ac:dyDescent="0.25">
      <c r="A1" s="76"/>
    </row>
    <row r="2" spans="1:18" ht="21" customHeight="1" x14ac:dyDescent="0.25">
      <c r="A2" s="76"/>
      <c r="B2" s="135" t="s">
        <v>7</v>
      </c>
      <c r="C2" s="135"/>
      <c r="D2" s="135"/>
      <c r="E2" s="135"/>
      <c r="F2" s="135"/>
      <c r="G2" s="135"/>
      <c r="H2" s="135"/>
      <c r="I2" s="135"/>
      <c r="J2" s="135"/>
      <c r="K2" s="135"/>
    </row>
    <row r="3" spans="1:18" ht="15" x14ac:dyDescent="0.25">
      <c r="A3" s="76"/>
      <c r="B3" s="65"/>
      <c r="C3" s="136"/>
      <c r="D3" s="137"/>
    </row>
    <row r="4" spans="1:18" ht="7.35" customHeight="1" x14ac:dyDescent="0.25">
      <c r="A4" s="76"/>
      <c r="B4" s="136"/>
      <c r="C4" s="136"/>
    </row>
    <row r="5" spans="1:18" s="78" customFormat="1" ht="24" customHeight="1" x14ac:dyDescent="0.25">
      <c r="A5" s="79"/>
      <c r="B5" s="138" t="s">
        <v>8</v>
      </c>
      <c r="C5" s="139"/>
      <c r="D5" s="139"/>
      <c r="E5" s="139"/>
      <c r="F5" s="139"/>
      <c r="G5" s="139"/>
      <c r="H5" s="139"/>
      <c r="I5" s="139"/>
      <c r="J5" s="139"/>
      <c r="K5" s="139"/>
    </row>
    <row r="6" spans="1:18" ht="8.25" customHeight="1" x14ac:dyDescent="0.25">
      <c r="A6" s="76"/>
      <c r="B6" s="81"/>
      <c r="E6" s="69"/>
    </row>
    <row r="7" spans="1:18" ht="7.5" customHeight="1" x14ac:dyDescent="0.25">
      <c r="A7" s="76"/>
      <c r="B7" s="136"/>
      <c r="C7" s="136"/>
    </row>
    <row r="8" spans="1:18" ht="202.35" customHeight="1" x14ac:dyDescent="0.25">
      <c r="A8" s="76"/>
      <c r="B8" s="80" t="s">
        <v>9</v>
      </c>
      <c r="C8" s="136" t="s">
        <v>10</v>
      </c>
      <c r="D8" s="136"/>
      <c r="E8" s="136"/>
      <c r="F8" s="136"/>
      <c r="G8" s="136"/>
      <c r="H8" s="136"/>
      <c r="I8" s="136"/>
      <c r="J8" s="136"/>
      <c r="K8" s="136"/>
    </row>
    <row r="9" spans="1:18" ht="47.1" customHeight="1" x14ac:dyDescent="0.25">
      <c r="A9" s="76"/>
      <c r="B9" s="136"/>
      <c r="C9" s="136"/>
    </row>
    <row r="10" spans="1:18" ht="7.5" customHeight="1" x14ac:dyDescent="0.25">
      <c r="A10" s="76"/>
      <c r="B10" s="136"/>
      <c r="C10" s="136"/>
    </row>
    <row r="11" spans="1:18" s="73" customFormat="1" x14ac:dyDescent="0.25">
      <c r="A11" s="76"/>
      <c r="B11" s="65"/>
      <c r="C11" s="65"/>
      <c r="D11" s="65"/>
      <c r="E11" s="64"/>
      <c r="F11" s="64"/>
      <c r="G11" s="64"/>
      <c r="H11" s="64"/>
      <c r="I11" s="64"/>
      <c r="J11" s="64"/>
      <c r="K11" s="64"/>
      <c r="L11" s="64"/>
      <c r="M11" s="64"/>
      <c r="N11" s="64"/>
      <c r="O11" s="64"/>
      <c r="P11" s="64"/>
      <c r="Q11" s="64"/>
      <c r="R11" s="64"/>
    </row>
    <row r="12" spans="1:18" s="77" customFormat="1" ht="24" customHeight="1" x14ac:dyDescent="0.25">
      <c r="A12" s="79"/>
      <c r="B12" s="138" t="s">
        <v>11</v>
      </c>
      <c r="C12" s="139"/>
      <c r="D12" s="139"/>
      <c r="E12" s="139"/>
      <c r="F12" s="139"/>
      <c r="G12" s="139"/>
      <c r="H12" s="139"/>
      <c r="I12" s="139"/>
      <c r="J12" s="139"/>
      <c r="K12" s="139"/>
      <c r="L12" s="78"/>
      <c r="M12" s="78"/>
      <c r="N12" s="78"/>
      <c r="O12" s="78"/>
      <c r="P12" s="78"/>
      <c r="Q12" s="78"/>
      <c r="R12" s="78"/>
    </row>
    <row r="13" spans="1:18" s="73" customFormat="1" ht="8.25" customHeight="1" x14ac:dyDescent="0.25">
      <c r="A13" s="76"/>
      <c r="B13" s="64"/>
      <c r="C13" s="72"/>
      <c r="D13" s="72"/>
      <c r="E13" s="64"/>
      <c r="F13" s="64"/>
      <c r="G13" s="64"/>
      <c r="H13" s="64"/>
      <c r="I13" s="64"/>
      <c r="J13" s="64"/>
      <c r="K13" s="64"/>
      <c r="L13" s="64"/>
      <c r="M13" s="64"/>
      <c r="N13" s="64"/>
      <c r="O13" s="64"/>
      <c r="P13" s="64"/>
      <c r="Q13" s="64"/>
      <c r="R13" s="64"/>
    </row>
    <row r="14" spans="1:18" s="73" customFormat="1" ht="28.35" customHeight="1" x14ac:dyDescent="0.25">
      <c r="A14" s="76"/>
      <c r="B14" s="75" t="s">
        <v>9</v>
      </c>
      <c r="C14" s="74" t="s">
        <v>12</v>
      </c>
      <c r="D14" s="140" t="s">
        <v>13</v>
      </c>
      <c r="E14" s="140"/>
      <c r="F14" s="140"/>
      <c r="G14" s="140"/>
      <c r="H14" s="140"/>
      <c r="I14" s="140"/>
      <c r="J14" s="140"/>
      <c r="K14" s="140"/>
      <c r="L14" s="64"/>
      <c r="M14" s="64"/>
      <c r="N14" s="64"/>
      <c r="O14" s="64"/>
      <c r="P14" s="64"/>
      <c r="Q14" s="64"/>
      <c r="R14" s="64"/>
    </row>
    <row r="15" spans="1:18" x14ac:dyDescent="0.25">
      <c r="C15" s="72"/>
      <c r="D15" s="72"/>
    </row>
    <row r="61" spans="3:4" s="65" customFormat="1" ht="15" x14ac:dyDescent="0.25">
      <c r="C61" s="70" t="s">
        <v>14</v>
      </c>
      <c r="D61" s="68"/>
    </row>
    <row r="62" spans="3:4" s="65" customFormat="1" x14ac:dyDescent="0.25">
      <c r="C62" s="68" t="s">
        <v>15</v>
      </c>
      <c r="D62" s="68"/>
    </row>
    <row r="63" spans="3:4" s="65" customFormat="1" x14ac:dyDescent="0.25">
      <c r="C63" s="68" t="s">
        <v>16</v>
      </c>
      <c r="D63" s="68"/>
    </row>
    <row r="64" spans="3:4" x14ac:dyDescent="0.25">
      <c r="C64" s="68" t="s">
        <v>17</v>
      </c>
      <c r="D64" s="68"/>
    </row>
    <row r="65" spans="2:8" x14ac:dyDescent="0.25">
      <c r="C65" s="68"/>
      <c r="D65" s="68"/>
    </row>
    <row r="66" spans="2:8" ht="28.5" x14ac:dyDescent="0.25">
      <c r="C66" s="68" t="s">
        <v>18</v>
      </c>
      <c r="D66" s="68"/>
    </row>
    <row r="67" spans="2:8" x14ac:dyDescent="0.25">
      <c r="B67" s="141"/>
      <c r="C67" s="68" t="str">
        <f>IF(AND('[2]Scoring Summary'!F10="Pass",'[2]Scoring Summary'!F11="Pass"),"Pass","")</f>
        <v/>
      </c>
      <c r="D67" s="68"/>
    </row>
    <row r="68" spans="2:8" x14ac:dyDescent="0.25">
      <c r="B68" s="141"/>
      <c r="C68" s="68" t="str">
        <f>IF(OR('[2]Scoring Summary'!F10="Fail",'[2]Scoring Summary'!F11="Fail"),"Fail","")</f>
        <v/>
      </c>
      <c r="D68" s="68"/>
    </row>
    <row r="69" spans="2:8" x14ac:dyDescent="0.25">
      <c r="C69" s="68"/>
      <c r="D69" s="68"/>
    </row>
    <row r="70" spans="2:8" ht="15" x14ac:dyDescent="0.25">
      <c r="C70" s="70" t="s">
        <v>19</v>
      </c>
      <c r="D70" s="70"/>
    </row>
    <row r="71" spans="2:8" x14ac:dyDescent="0.25">
      <c r="C71" s="68">
        <v>0</v>
      </c>
      <c r="D71" s="68" t="s">
        <v>20</v>
      </c>
    </row>
    <row r="72" spans="2:8" x14ac:dyDescent="0.25">
      <c r="C72" s="68">
        <v>1</v>
      </c>
      <c r="D72" s="68" t="s">
        <v>21</v>
      </c>
    </row>
    <row r="73" spans="2:8" x14ac:dyDescent="0.25">
      <c r="C73" s="68">
        <v>2</v>
      </c>
      <c r="D73" s="68" t="s">
        <v>22</v>
      </c>
    </row>
    <row r="74" spans="2:8" x14ac:dyDescent="0.25">
      <c r="C74" s="68">
        <v>3</v>
      </c>
      <c r="D74" s="68" t="s">
        <v>23</v>
      </c>
    </row>
    <row r="75" spans="2:8" x14ac:dyDescent="0.25">
      <c r="C75" s="68">
        <v>4</v>
      </c>
      <c r="D75" s="68" t="s">
        <v>24</v>
      </c>
    </row>
    <row r="76" spans="2:8" x14ac:dyDescent="0.25">
      <c r="C76" s="68">
        <v>5</v>
      </c>
      <c r="D76" s="68" t="s">
        <v>25</v>
      </c>
    </row>
    <row r="77" spans="2:8" x14ac:dyDescent="0.25">
      <c r="C77" s="68">
        <v>6</v>
      </c>
      <c r="D77" s="68" t="s">
        <v>26</v>
      </c>
    </row>
    <row r="78" spans="2:8" x14ac:dyDescent="0.25">
      <c r="C78" s="68"/>
      <c r="D78" s="68"/>
    </row>
    <row r="79" spans="2:8" x14ac:dyDescent="0.25">
      <c r="C79" s="68"/>
      <c r="D79" s="68"/>
      <c r="H79" s="71"/>
    </row>
    <row r="80" spans="2:8" ht="30" x14ac:dyDescent="0.25">
      <c r="C80" s="70" t="s">
        <v>27</v>
      </c>
      <c r="D80" s="68"/>
    </row>
    <row r="81" spans="3:5" ht="15" x14ac:dyDescent="0.25">
      <c r="C81" s="68" t="s">
        <v>28</v>
      </c>
      <c r="D81" s="70" t="s">
        <v>29</v>
      </c>
      <c r="E81" s="69"/>
    </row>
    <row r="82" spans="3:5" x14ac:dyDescent="0.25">
      <c r="C82" s="68">
        <v>1</v>
      </c>
      <c r="D82" s="67">
        <v>1</v>
      </c>
      <c r="E82" s="66"/>
    </row>
    <row r="83" spans="3:5" x14ac:dyDescent="0.25">
      <c r="C83" s="68">
        <v>1.0101010101010102</v>
      </c>
      <c r="D83" s="67">
        <v>0.99</v>
      </c>
      <c r="E83" s="66"/>
    </row>
    <row r="84" spans="3:5" x14ac:dyDescent="0.25">
      <c r="C84" s="68">
        <v>1.0204081632653061</v>
      </c>
      <c r="D84" s="67">
        <v>0.98</v>
      </c>
      <c r="E84" s="66"/>
    </row>
    <row r="85" spans="3:5" x14ac:dyDescent="0.25">
      <c r="C85" s="68">
        <v>1.0309278350515465</v>
      </c>
      <c r="D85" s="67">
        <v>0.97</v>
      </c>
      <c r="E85" s="66"/>
    </row>
    <row r="86" spans="3:5" x14ac:dyDescent="0.25">
      <c r="C86" s="68">
        <v>1.0416666666666667</v>
      </c>
      <c r="D86" s="67">
        <v>0.96</v>
      </c>
      <c r="E86" s="66"/>
    </row>
    <row r="87" spans="3:5" x14ac:dyDescent="0.25">
      <c r="C87" s="68">
        <v>1.0526315789473684</v>
      </c>
      <c r="D87" s="67">
        <v>0.95</v>
      </c>
      <c r="E87" s="66"/>
    </row>
    <row r="88" spans="3:5" x14ac:dyDescent="0.25">
      <c r="C88" s="68">
        <v>1.0638297872340425</v>
      </c>
      <c r="D88" s="67">
        <v>0.94</v>
      </c>
      <c r="E88" s="66"/>
    </row>
    <row r="89" spans="3:5" x14ac:dyDescent="0.25">
      <c r="C89" s="68">
        <v>1.075268817204301</v>
      </c>
      <c r="D89" s="67">
        <v>0.93</v>
      </c>
      <c r="E89" s="66"/>
    </row>
    <row r="90" spans="3:5" x14ac:dyDescent="0.25">
      <c r="C90" s="68">
        <v>1.0869565217391304</v>
      </c>
      <c r="D90" s="67">
        <v>0.92</v>
      </c>
      <c r="E90" s="66"/>
    </row>
    <row r="91" spans="3:5" x14ac:dyDescent="0.25">
      <c r="C91" s="68">
        <v>1.0989010989010988</v>
      </c>
      <c r="D91" s="67">
        <v>0.91</v>
      </c>
      <c r="E91" s="66"/>
    </row>
    <row r="92" spans="3:5" x14ac:dyDescent="0.25">
      <c r="C92" s="68">
        <v>1.1111111111111112</v>
      </c>
      <c r="D92" s="67">
        <v>0.9</v>
      </c>
      <c r="E92" s="66"/>
    </row>
    <row r="93" spans="3:5" x14ac:dyDescent="0.25">
      <c r="C93" s="68">
        <v>1.1235955056179776</v>
      </c>
      <c r="D93" s="67">
        <v>0.89</v>
      </c>
      <c r="E93" s="66"/>
    </row>
    <row r="94" spans="3:5" x14ac:dyDescent="0.25">
      <c r="C94" s="68">
        <v>1.1363636363636365</v>
      </c>
      <c r="D94" s="67">
        <v>0.88</v>
      </c>
      <c r="E94" s="66"/>
    </row>
    <row r="95" spans="3:5" x14ac:dyDescent="0.25">
      <c r="C95" s="68">
        <v>1.1494252873563218</v>
      </c>
      <c r="D95" s="67">
        <v>0.87</v>
      </c>
      <c r="E95" s="66"/>
    </row>
    <row r="96" spans="3:5" x14ac:dyDescent="0.25">
      <c r="C96" s="68">
        <v>1.1627906976744187</v>
      </c>
      <c r="D96" s="67">
        <v>0.86</v>
      </c>
      <c r="E96" s="66"/>
    </row>
    <row r="97" spans="3:5" x14ac:dyDescent="0.25">
      <c r="C97" s="68">
        <v>1.1764705882352942</v>
      </c>
      <c r="D97" s="67">
        <v>0.85</v>
      </c>
      <c r="E97" s="66"/>
    </row>
    <row r="98" spans="3:5" x14ac:dyDescent="0.25">
      <c r="C98" s="68">
        <v>1.1904761904761905</v>
      </c>
      <c r="D98" s="67">
        <v>0.84</v>
      </c>
      <c r="E98" s="66"/>
    </row>
    <row r="99" spans="3:5" x14ac:dyDescent="0.25">
      <c r="C99" s="68">
        <v>1.2048192771084338</v>
      </c>
      <c r="D99" s="67">
        <v>0.83</v>
      </c>
      <c r="E99" s="66"/>
    </row>
    <row r="100" spans="3:5" x14ac:dyDescent="0.25">
      <c r="C100" s="68">
        <v>1.2195121951219512</v>
      </c>
      <c r="D100" s="67">
        <v>0.82</v>
      </c>
      <c r="E100" s="66"/>
    </row>
    <row r="101" spans="3:5" x14ac:dyDescent="0.25">
      <c r="C101" s="68">
        <v>1.2345679012345678</v>
      </c>
      <c r="D101" s="67">
        <v>0.81</v>
      </c>
      <c r="E101" s="66"/>
    </row>
    <row r="102" spans="3:5" x14ac:dyDescent="0.25">
      <c r="C102" s="68">
        <v>1.25</v>
      </c>
      <c r="D102" s="67">
        <v>0.8</v>
      </c>
      <c r="E102" s="66"/>
    </row>
    <row r="103" spans="3:5" x14ac:dyDescent="0.25">
      <c r="C103" s="68">
        <v>1.2658227848101264</v>
      </c>
      <c r="D103" s="67">
        <v>0.79</v>
      </c>
      <c r="E103" s="66"/>
    </row>
    <row r="104" spans="3:5" x14ac:dyDescent="0.25">
      <c r="C104" s="68">
        <v>1.2820512820512819</v>
      </c>
      <c r="D104" s="67">
        <v>0.78</v>
      </c>
      <c r="E104" s="66"/>
    </row>
    <row r="105" spans="3:5" x14ac:dyDescent="0.25">
      <c r="C105" s="68">
        <v>1.2987012987012987</v>
      </c>
      <c r="D105" s="67">
        <v>0.77</v>
      </c>
      <c r="E105" s="66"/>
    </row>
    <row r="106" spans="3:5" x14ac:dyDescent="0.25">
      <c r="C106" s="68">
        <v>1.3157894736842106</v>
      </c>
      <c r="D106" s="67">
        <v>0.76</v>
      </c>
      <c r="E106" s="66"/>
    </row>
    <row r="107" spans="3:5" x14ac:dyDescent="0.25">
      <c r="C107" s="68">
        <v>1.3333333333333333</v>
      </c>
      <c r="D107" s="67">
        <v>0.75</v>
      </c>
      <c r="E107" s="66"/>
    </row>
    <row r="108" spans="3:5" x14ac:dyDescent="0.25">
      <c r="C108" s="68">
        <v>1.3513513513513513</v>
      </c>
      <c r="D108" s="67">
        <v>0.74</v>
      </c>
      <c r="E108" s="66"/>
    </row>
    <row r="109" spans="3:5" x14ac:dyDescent="0.25">
      <c r="C109" s="68">
        <v>1.3698630136986301</v>
      </c>
      <c r="D109" s="67">
        <v>0.73</v>
      </c>
      <c r="E109" s="66"/>
    </row>
    <row r="110" spans="3:5" x14ac:dyDescent="0.25">
      <c r="C110" s="68">
        <v>1.3888888888888888</v>
      </c>
      <c r="D110" s="67">
        <v>0.72</v>
      </c>
      <c r="E110" s="66"/>
    </row>
    <row r="111" spans="3:5" x14ac:dyDescent="0.25">
      <c r="C111" s="68">
        <v>1.4084507042253522</v>
      </c>
      <c r="D111" s="67">
        <v>0.71</v>
      </c>
      <c r="E111" s="66"/>
    </row>
    <row r="112" spans="3:5" x14ac:dyDescent="0.25">
      <c r="C112" s="68">
        <v>1.4285714285714286</v>
      </c>
      <c r="D112" s="67">
        <v>0.7</v>
      </c>
      <c r="E112" s="66"/>
    </row>
    <row r="113" spans="3:5" x14ac:dyDescent="0.25">
      <c r="C113" s="68">
        <v>1.4492753623188408</v>
      </c>
      <c r="D113" s="67">
        <v>0.69</v>
      </c>
      <c r="E113" s="66"/>
    </row>
    <row r="114" spans="3:5" x14ac:dyDescent="0.25">
      <c r="C114" s="68">
        <v>1.4705882352941175</v>
      </c>
      <c r="D114" s="67">
        <v>0.68</v>
      </c>
      <c r="E114" s="66"/>
    </row>
    <row r="115" spans="3:5" x14ac:dyDescent="0.25">
      <c r="C115" s="68">
        <v>1.4925373134328357</v>
      </c>
      <c r="D115" s="67">
        <v>0.67</v>
      </c>
      <c r="E115" s="66"/>
    </row>
    <row r="116" spans="3:5" x14ac:dyDescent="0.25">
      <c r="C116" s="68">
        <v>1.5151515151515151</v>
      </c>
      <c r="D116" s="67">
        <v>0.66</v>
      </c>
      <c r="E116" s="66"/>
    </row>
    <row r="117" spans="3:5" x14ac:dyDescent="0.25">
      <c r="C117" s="68">
        <v>1.5384615384615383</v>
      </c>
      <c r="D117" s="67">
        <v>0.65</v>
      </c>
      <c r="E117" s="66"/>
    </row>
    <row r="118" spans="3:5" x14ac:dyDescent="0.25">
      <c r="C118" s="68">
        <v>1.5625</v>
      </c>
      <c r="D118" s="67">
        <v>0.64</v>
      </c>
      <c r="E118" s="66"/>
    </row>
    <row r="119" spans="3:5" x14ac:dyDescent="0.25">
      <c r="C119" s="68">
        <v>1.5873015873015872</v>
      </c>
      <c r="D119" s="67">
        <v>0.63</v>
      </c>
      <c r="E119" s="66"/>
    </row>
    <row r="120" spans="3:5" x14ac:dyDescent="0.25">
      <c r="C120" s="68">
        <v>1.6129032258064517</v>
      </c>
      <c r="D120" s="67">
        <v>0.62</v>
      </c>
      <c r="E120" s="66"/>
    </row>
    <row r="121" spans="3:5" x14ac:dyDescent="0.25">
      <c r="C121" s="68">
        <v>1.639344262295082</v>
      </c>
      <c r="D121" s="67">
        <v>0.61</v>
      </c>
      <c r="E121" s="66"/>
    </row>
    <row r="122" spans="3:5" x14ac:dyDescent="0.25">
      <c r="C122" s="68">
        <v>1.6666666666666667</v>
      </c>
      <c r="D122" s="67">
        <v>0.6</v>
      </c>
      <c r="E122" s="66"/>
    </row>
    <row r="123" spans="3:5" x14ac:dyDescent="0.25">
      <c r="C123" s="68">
        <v>1.6949152542372883</v>
      </c>
      <c r="D123" s="67">
        <v>0.59</v>
      </c>
      <c r="E123" s="66"/>
    </row>
    <row r="124" spans="3:5" x14ac:dyDescent="0.25">
      <c r="C124" s="68">
        <v>1.7241379310344829</v>
      </c>
      <c r="D124" s="67">
        <v>0.57999999999999996</v>
      </c>
      <c r="E124" s="66"/>
    </row>
    <row r="125" spans="3:5" x14ac:dyDescent="0.25">
      <c r="C125" s="68">
        <v>1.7543859649122808</v>
      </c>
      <c r="D125" s="67">
        <v>0.56999999999999995</v>
      </c>
      <c r="E125" s="66"/>
    </row>
    <row r="126" spans="3:5" x14ac:dyDescent="0.25">
      <c r="C126" s="68">
        <v>1.7857142857142856</v>
      </c>
      <c r="D126" s="67">
        <v>0.56000000000000005</v>
      </c>
      <c r="E126" s="66"/>
    </row>
    <row r="127" spans="3:5" x14ac:dyDescent="0.25">
      <c r="C127" s="68">
        <v>1.8181818181818181</v>
      </c>
      <c r="D127" s="67">
        <v>0.55000000000000004</v>
      </c>
      <c r="E127" s="66"/>
    </row>
    <row r="128" spans="3:5" x14ac:dyDescent="0.25">
      <c r="C128" s="68">
        <v>1.8518518518518516</v>
      </c>
      <c r="D128" s="67">
        <v>0.54</v>
      </c>
      <c r="E128" s="66"/>
    </row>
    <row r="129" spans="3:5" x14ac:dyDescent="0.25">
      <c r="C129" s="68">
        <v>1.8867924528301885</v>
      </c>
      <c r="D129" s="67">
        <v>0.53</v>
      </c>
      <c r="E129" s="66"/>
    </row>
    <row r="130" spans="3:5" x14ac:dyDescent="0.25">
      <c r="C130" s="68">
        <v>1.9230769230769229</v>
      </c>
      <c r="D130" s="67">
        <v>0.52</v>
      </c>
      <c r="E130" s="66"/>
    </row>
    <row r="131" spans="3:5" x14ac:dyDescent="0.25">
      <c r="C131" s="68">
        <v>1.9607843137254901</v>
      </c>
      <c r="D131" s="67">
        <v>0.51</v>
      </c>
      <c r="E131" s="66"/>
    </row>
    <row r="132" spans="3:5" x14ac:dyDescent="0.25">
      <c r="C132" s="68">
        <v>2</v>
      </c>
      <c r="D132" s="67">
        <v>0.5</v>
      </c>
      <c r="E132" s="66"/>
    </row>
    <row r="133" spans="3:5" x14ac:dyDescent="0.25">
      <c r="C133" s="68">
        <v>2.0408163265306123</v>
      </c>
      <c r="D133" s="67">
        <v>0.49</v>
      </c>
      <c r="E133" s="66"/>
    </row>
    <row r="134" spans="3:5" x14ac:dyDescent="0.25">
      <c r="C134" s="68">
        <v>2.0833333333333335</v>
      </c>
      <c r="D134" s="67">
        <v>0.48</v>
      </c>
      <c r="E134" s="66"/>
    </row>
    <row r="135" spans="3:5" x14ac:dyDescent="0.25">
      <c r="C135" s="68">
        <v>2.1276595744680851</v>
      </c>
      <c r="D135" s="67">
        <v>0.47</v>
      </c>
      <c r="E135" s="66"/>
    </row>
    <row r="136" spans="3:5" x14ac:dyDescent="0.25">
      <c r="C136" s="68">
        <v>2.1739130434782608</v>
      </c>
      <c r="D136" s="67">
        <v>0.46</v>
      </c>
      <c r="E136" s="66"/>
    </row>
    <row r="137" spans="3:5" x14ac:dyDescent="0.25">
      <c r="C137" s="68">
        <v>2.2222222222222223</v>
      </c>
      <c r="D137" s="67">
        <v>0.45</v>
      </c>
      <c r="E137" s="66"/>
    </row>
    <row r="138" spans="3:5" x14ac:dyDescent="0.25">
      <c r="C138" s="68">
        <v>2.2727272727272729</v>
      </c>
      <c r="D138" s="67">
        <v>0.44</v>
      </c>
      <c r="E138" s="66"/>
    </row>
    <row r="139" spans="3:5" x14ac:dyDescent="0.25">
      <c r="C139" s="68">
        <v>2.3255813953488427</v>
      </c>
      <c r="D139" s="67">
        <v>0.43</v>
      </c>
      <c r="E139" s="66"/>
    </row>
    <row r="140" spans="3:5" x14ac:dyDescent="0.25">
      <c r="C140" s="68">
        <v>2.3809523809523867</v>
      </c>
      <c r="D140" s="67">
        <v>0.42</v>
      </c>
      <c r="E140" s="66"/>
    </row>
    <row r="141" spans="3:5" x14ac:dyDescent="0.25">
      <c r="C141" s="68">
        <v>2.4390243902439086</v>
      </c>
      <c r="D141" s="67">
        <v>0.41</v>
      </c>
      <c r="E141" s="66"/>
    </row>
    <row r="142" spans="3:5" x14ac:dyDescent="0.25">
      <c r="C142" s="68">
        <v>2.5000000000000062</v>
      </c>
      <c r="D142" s="67">
        <v>0.4</v>
      </c>
      <c r="E142" s="66"/>
    </row>
    <row r="143" spans="3:5" x14ac:dyDescent="0.25">
      <c r="C143" s="68">
        <v>2.5641025641025705</v>
      </c>
      <c r="D143" s="67">
        <v>0.39</v>
      </c>
      <c r="E143" s="66"/>
    </row>
    <row r="144" spans="3:5" x14ac:dyDescent="0.25">
      <c r="C144" s="68">
        <v>2.6315789473684279</v>
      </c>
      <c r="D144" s="67">
        <v>0.38</v>
      </c>
      <c r="E144" s="66"/>
    </row>
    <row r="145" spans="3:5" x14ac:dyDescent="0.25">
      <c r="C145" s="68">
        <v>2.7027027027027102</v>
      </c>
      <c r="D145" s="67">
        <v>0.37</v>
      </c>
      <c r="E145" s="66"/>
    </row>
    <row r="146" spans="3:5" x14ac:dyDescent="0.25">
      <c r="C146" s="68">
        <v>2.7777777777777857</v>
      </c>
      <c r="D146" s="67">
        <v>0.36</v>
      </c>
      <c r="E146" s="66"/>
    </row>
    <row r="147" spans="3:5" x14ac:dyDescent="0.25">
      <c r="C147" s="68">
        <v>2.8571428571428701</v>
      </c>
      <c r="D147" s="67">
        <v>0.35</v>
      </c>
      <c r="E147" s="66"/>
    </row>
    <row r="148" spans="3:5" x14ac:dyDescent="0.25">
      <c r="C148" s="68">
        <v>2.9411764705882439</v>
      </c>
      <c r="D148" s="67">
        <v>0.34</v>
      </c>
      <c r="E148" s="66"/>
    </row>
    <row r="149" spans="3:5" x14ac:dyDescent="0.25">
      <c r="C149" s="68">
        <v>3.0303030303030392</v>
      </c>
      <c r="D149" s="67">
        <v>0.33</v>
      </c>
      <c r="E149" s="66"/>
    </row>
    <row r="150" spans="3:5" x14ac:dyDescent="0.25">
      <c r="C150" s="68">
        <v>3.1250000000000098</v>
      </c>
      <c r="D150" s="67">
        <v>0.32</v>
      </c>
      <c r="E150" s="66"/>
    </row>
    <row r="151" spans="3:5" x14ac:dyDescent="0.25">
      <c r="C151" s="68">
        <v>3.2258064516129137</v>
      </c>
      <c r="D151" s="67">
        <v>0.31</v>
      </c>
      <c r="E151" s="66"/>
    </row>
    <row r="152" spans="3:5" x14ac:dyDescent="0.25">
      <c r="C152" s="68">
        <v>3.3333333333333446</v>
      </c>
      <c r="D152" s="67">
        <v>0.3</v>
      </c>
      <c r="E152" s="66"/>
    </row>
    <row r="153" spans="3:5" x14ac:dyDescent="0.25">
      <c r="C153" s="68">
        <v>3.4482758620689777</v>
      </c>
      <c r="D153" s="67">
        <v>0.28999999999999998</v>
      </c>
      <c r="E153" s="66"/>
    </row>
    <row r="154" spans="3:5" x14ac:dyDescent="0.25">
      <c r="C154" s="68">
        <v>3.5714285714285841</v>
      </c>
      <c r="D154" s="67">
        <v>0.28000000000000003</v>
      </c>
      <c r="E154" s="66"/>
    </row>
    <row r="155" spans="3:5" x14ac:dyDescent="0.25">
      <c r="C155" s="68">
        <v>3.703703703703717</v>
      </c>
      <c r="D155" s="67">
        <v>0.27</v>
      </c>
      <c r="E155" s="66"/>
    </row>
    <row r="156" spans="3:5" x14ac:dyDescent="0.25">
      <c r="C156" s="68">
        <v>3.8461538461538609</v>
      </c>
      <c r="D156" s="67">
        <v>0.26</v>
      </c>
      <c r="E156" s="66"/>
    </row>
    <row r="157" spans="3:5" x14ac:dyDescent="0.25">
      <c r="C157" s="68">
        <v>4.000000000000016</v>
      </c>
      <c r="D157" s="67">
        <v>0.25</v>
      </c>
      <c r="E157" s="66"/>
    </row>
    <row r="158" spans="3:5" x14ac:dyDescent="0.25">
      <c r="C158" s="68">
        <v>4.1666666666666838</v>
      </c>
      <c r="D158" s="67">
        <v>0.24</v>
      </c>
      <c r="E158" s="66"/>
    </row>
    <row r="159" spans="3:5" x14ac:dyDescent="0.25">
      <c r="C159" s="68">
        <v>4.3478260869565402</v>
      </c>
      <c r="D159" s="67">
        <v>0.23</v>
      </c>
      <c r="E159" s="66"/>
    </row>
    <row r="160" spans="3:5" x14ac:dyDescent="0.25">
      <c r="C160" s="68">
        <v>4.5454545454545663</v>
      </c>
      <c r="D160" s="67">
        <v>0.22</v>
      </c>
      <c r="E160" s="66"/>
    </row>
    <row r="161" spans="3:5" x14ac:dyDescent="0.25">
      <c r="C161" s="68">
        <v>4.761904761904785</v>
      </c>
      <c r="D161" s="67">
        <v>0.21</v>
      </c>
      <c r="E161" s="66"/>
    </row>
    <row r="162" spans="3:5" x14ac:dyDescent="0.25">
      <c r="C162" s="68">
        <v>5.0000000000000249</v>
      </c>
      <c r="D162" s="67">
        <v>0.2</v>
      </c>
      <c r="E162" s="66"/>
    </row>
    <row r="163" spans="3:5" x14ac:dyDescent="0.25">
      <c r="C163" s="68">
        <v>5.26315789473687</v>
      </c>
      <c r="D163" s="67">
        <v>0.19</v>
      </c>
      <c r="E163" s="66"/>
    </row>
    <row r="164" spans="3:5" x14ac:dyDescent="0.25">
      <c r="C164" s="68">
        <v>5.5555555555555864</v>
      </c>
      <c r="D164" s="67">
        <v>0.18</v>
      </c>
      <c r="E164" s="66"/>
    </row>
    <row r="165" spans="3:5" x14ac:dyDescent="0.25">
      <c r="C165" s="68">
        <v>5.8823529411765048</v>
      </c>
      <c r="D165" s="67">
        <v>0.17</v>
      </c>
      <c r="E165" s="66"/>
    </row>
    <row r="166" spans="3:5" x14ac:dyDescent="0.25">
      <c r="C166" s="68">
        <v>6.2500000000000391</v>
      </c>
      <c r="D166" s="67">
        <v>0.16</v>
      </c>
      <c r="E166" s="66"/>
    </row>
    <row r="167" spans="3:5" x14ac:dyDescent="0.25">
      <c r="C167" s="68">
        <v>6.6666666666667114</v>
      </c>
      <c r="D167" s="67">
        <v>0.15</v>
      </c>
      <c r="E167" s="66"/>
    </row>
    <row r="168" spans="3:5" x14ac:dyDescent="0.25">
      <c r="C168" s="68">
        <v>7.1428571428571948</v>
      </c>
      <c r="D168" s="67">
        <v>0.14000000000000001</v>
      </c>
      <c r="E168" s="66"/>
    </row>
    <row r="169" spans="3:5" x14ac:dyDescent="0.25">
      <c r="C169" s="68">
        <v>7.6923076923077511</v>
      </c>
      <c r="D169" s="67">
        <v>0.13</v>
      </c>
      <c r="E169" s="66"/>
    </row>
    <row r="170" spans="3:5" x14ac:dyDescent="0.25">
      <c r="C170" s="68">
        <v>8.3333333333334032</v>
      </c>
      <c r="D170" s="67">
        <v>0.12</v>
      </c>
      <c r="E170" s="66"/>
    </row>
    <row r="171" spans="3:5" x14ac:dyDescent="0.25">
      <c r="C171" s="68">
        <v>9.0909090909091734</v>
      </c>
      <c r="D171" s="67">
        <v>0.11</v>
      </c>
      <c r="E171" s="66"/>
    </row>
    <row r="172" spans="3:5" x14ac:dyDescent="0.25">
      <c r="C172" s="68">
        <v>10.000000000000099</v>
      </c>
      <c r="D172" s="67">
        <v>0.1</v>
      </c>
      <c r="E172" s="66"/>
    </row>
    <row r="173" spans="3:5" x14ac:dyDescent="0.25">
      <c r="C173" s="68">
        <v>11.111111111111235</v>
      </c>
      <c r="D173" s="67">
        <v>0.09</v>
      </c>
      <c r="E173" s="66"/>
    </row>
    <row r="174" spans="3:5" x14ac:dyDescent="0.25">
      <c r="C174" s="68">
        <v>12.500000000000156</v>
      </c>
      <c r="D174" s="67">
        <v>0.08</v>
      </c>
      <c r="E174" s="66"/>
    </row>
    <row r="175" spans="3:5" x14ac:dyDescent="0.25">
      <c r="C175" s="68">
        <v>14.285714285714491</v>
      </c>
      <c r="D175" s="67">
        <v>7.0000000000000007E-2</v>
      </c>
      <c r="E175" s="66"/>
    </row>
    <row r="176" spans="3:5" x14ac:dyDescent="0.25">
      <c r="C176" s="68">
        <v>16.666666666666917</v>
      </c>
      <c r="D176" s="67">
        <v>0.06</v>
      </c>
      <c r="E176" s="66"/>
    </row>
    <row r="177" spans="3:5" x14ac:dyDescent="0.25">
      <c r="C177" s="68">
        <v>20.000000000000401</v>
      </c>
      <c r="D177" s="67">
        <v>0.05</v>
      </c>
      <c r="E177" s="66"/>
    </row>
    <row r="178" spans="3:5" x14ac:dyDescent="0.25">
      <c r="C178" s="68">
        <v>25.000000000000625</v>
      </c>
      <c r="D178" s="67">
        <v>0.04</v>
      </c>
      <c r="E178" s="66"/>
    </row>
    <row r="179" spans="3:5" x14ac:dyDescent="0.25">
      <c r="C179" s="68">
        <v>33.333333333334444</v>
      </c>
      <c r="D179" s="67">
        <v>0.03</v>
      </c>
      <c r="E179" s="66"/>
    </row>
    <row r="180" spans="3:5" x14ac:dyDescent="0.25">
      <c r="C180" s="68">
        <v>50.000000000002494</v>
      </c>
      <c r="D180" s="67">
        <v>0.02</v>
      </c>
      <c r="E180" s="66"/>
    </row>
    <row r="181" spans="3:5" x14ac:dyDescent="0.25">
      <c r="C181" s="68">
        <v>100.0000000000099</v>
      </c>
      <c r="D181" s="67">
        <v>0.01</v>
      </c>
      <c r="E181" s="66"/>
    </row>
  </sheetData>
  <sheetProtection formatCells="0" formatColumns="0" formatRows="0" insertColumns="0" insertRows="0" insertHyperlinks="0" deleteColumns="0" deleteRows="0" selectLockedCells="1" sort="0" autoFilter="0" pivotTables="0"/>
  <mergeCells count="11">
    <mergeCell ref="B67:B68"/>
    <mergeCell ref="B7:C7"/>
    <mergeCell ref="C8:K8"/>
    <mergeCell ref="B9:C9"/>
    <mergeCell ref="B10:C10"/>
    <mergeCell ref="B12:K12"/>
    <mergeCell ref="B2:K2"/>
    <mergeCell ref="C3:D3"/>
    <mergeCell ref="B4:C4"/>
    <mergeCell ref="B5:K5"/>
    <mergeCell ref="D14:K1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4E1CC-8065-4944-A2CC-344774755C43}">
  <sheetPr codeName="Sheet1">
    <pageSetUpPr fitToPage="1"/>
  </sheetPr>
  <dimension ref="A1:L170"/>
  <sheetViews>
    <sheetView showGridLines="0" zoomScale="110" zoomScaleNormal="110" workbookViewId="0">
      <selection activeCell="E5" sqref="E5"/>
    </sheetView>
  </sheetViews>
  <sheetFormatPr defaultColWidth="9.28515625" defaultRowHeight="11.25" x14ac:dyDescent="0.2"/>
  <cols>
    <col min="1" max="1" width="10.28515625" style="5" customWidth="1"/>
    <col min="2" max="2" width="6.42578125" style="5" customWidth="1"/>
    <col min="3" max="3" width="3.28515625" style="1" bestFit="1" customWidth="1"/>
    <col min="4" max="4" width="42.7109375" style="2" customWidth="1"/>
    <col min="5" max="5" width="30.28515625" style="2" customWidth="1"/>
    <col min="6" max="6" width="23.28515625" style="2" customWidth="1"/>
    <col min="7" max="7" width="28.42578125" style="2" customWidth="1"/>
    <col min="8" max="8" width="7.28515625" style="47" customWidth="1"/>
    <col min="9" max="9" width="23.7109375" style="3" customWidth="1"/>
    <col min="10" max="10" width="7.28515625" style="4" customWidth="1"/>
    <col min="11" max="11" width="5.42578125" style="5" customWidth="1"/>
    <col min="12" max="12" width="40.42578125" style="6" customWidth="1"/>
    <col min="13" max="13" width="8.5703125" style="5" customWidth="1"/>
    <col min="14" max="16384" width="9.28515625" style="5"/>
  </cols>
  <sheetData>
    <row r="1" spans="3:12" x14ac:dyDescent="0.2">
      <c r="D1" s="9"/>
      <c r="E1" s="9"/>
      <c r="F1" s="9"/>
      <c r="G1" s="9"/>
    </row>
    <row r="2" spans="3:12" ht="15.75" x14ac:dyDescent="0.25">
      <c r="D2" s="189" t="s">
        <v>30</v>
      </c>
      <c r="E2" s="189"/>
      <c r="F2" s="189"/>
      <c r="G2" s="189"/>
      <c r="H2" s="189"/>
      <c r="I2" s="189"/>
      <c r="J2" s="189"/>
      <c r="K2" s="189"/>
      <c r="L2" s="189"/>
    </row>
    <row r="3" spans="3:12" ht="15.75" x14ac:dyDescent="0.25">
      <c r="D3" s="16"/>
      <c r="E3" s="16"/>
      <c r="F3" s="16"/>
      <c r="G3" s="16"/>
      <c r="H3" s="48"/>
      <c r="I3" s="16"/>
      <c r="J3" s="16"/>
      <c r="K3" s="16"/>
      <c r="L3" s="16"/>
    </row>
    <row r="4" spans="3:12" ht="15.75" x14ac:dyDescent="0.25">
      <c r="D4" s="25" t="s">
        <v>31</v>
      </c>
      <c r="E4" s="28"/>
      <c r="F4" s="16"/>
      <c r="G4" s="16"/>
      <c r="H4" s="48"/>
      <c r="I4" s="16"/>
      <c r="J4" s="16"/>
      <c r="K4" s="16"/>
      <c r="L4" s="16"/>
    </row>
    <row r="5" spans="3:12" ht="15.75" x14ac:dyDescent="0.25">
      <c r="D5" s="25" t="s">
        <v>32</v>
      </c>
      <c r="E5" s="28" t="s">
        <v>212</v>
      </c>
      <c r="F5" s="16"/>
      <c r="G5" s="16"/>
      <c r="H5" s="48"/>
      <c r="I5" s="16"/>
      <c r="J5" s="16"/>
      <c r="K5" s="16"/>
      <c r="L5" s="16"/>
    </row>
    <row r="6" spans="3:12" ht="15.75" x14ac:dyDescent="0.25">
      <c r="D6" s="25" t="s">
        <v>33</v>
      </c>
      <c r="E6" s="247">
        <v>0.8</v>
      </c>
      <c r="F6" s="16"/>
      <c r="G6" s="16"/>
      <c r="H6" s="48"/>
      <c r="I6" s="16"/>
      <c r="J6" s="16"/>
      <c r="K6" s="16"/>
      <c r="L6" s="16"/>
    </row>
    <row r="7" spans="3:12" ht="15.75" x14ac:dyDescent="0.25">
      <c r="D7" s="25" t="s">
        <v>34</v>
      </c>
      <c r="E7" s="29"/>
      <c r="F7" s="16"/>
      <c r="G7" s="16"/>
      <c r="H7" s="48"/>
      <c r="I7" s="16"/>
      <c r="J7" s="16"/>
      <c r="K7" s="16"/>
      <c r="L7" s="16"/>
    </row>
    <row r="8" spans="3:12" ht="15.75" x14ac:dyDescent="0.25">
      <c r="D8" s="25" t="s">
        <v>35</v>
      </c>
      <c r="E8" s="29"/>
      <c r="F8" s="16"/>
      <c r="G8" s="16"/>
      <c r="H8" s="48"/>
      <c r="I8" s="16"/>
      <c r="J8" s="16"/>
      <c r="K8" s="16"/>
      <c r="L8" s="16"/>
    </row>
    <row r="9" spans="3:12" ht="15.75" x14ac:dyDescent="0.25">
      <c r="D9" s="25" t="s">
        <v>36</v>
      </c>
      <c r="E9" s="29"/>
      <c r="F9" s="16"/>
      <c r="G9" s="16"/>
      <c r="H9" s="48"/>
      <c r="I9" s="16"/>
      <c r="J9" s="16"/>
      <c r="K9" s="16"/>
      <c r="L9" s="16"/>
    </row>
    <row r="10" spans="3:12" ht="15.75" x14ac:dyDescent="0.25">
      <c r="D10" s="25" t="s">
        <v>37</v>
      </c>
      <c r="E10" s="29"/>
      <c r="F10" s="16"/>
      <c r="G10" s="16"/>
      <c r="H10" s="48"/>
      <c r="I10" s="16"/>
      <c r="J10" s="16"/>
      <c r="K10" s="16"/>
      <c r="L10" s="16"/>
    </row>
    <row r="11" spans="3:12" ht="12" thickBot="1" x14ac:dyDescent="0.25"/>
    <row r="12" spans="3:12" s="6" customFormat="1" ht="57" thickBot="1" x14ac:dyDescent="0.25">
      <c r="C12" s="144" t="s">
        <v>38</v>
      </c>
      <c r="D12" s="145"/>
      <c r="E12" s="30" t="s">
        <v>39</v>
      </c>
      <c r="F12" s="41" t="s">
        <v>40</v>
      </c>
      <c r="G12" s="45" t="s">
        <v>41</v>
      </c>
      <c r="H12" s="49" t="s">
        <v>42</v>
      </c>
      <c r="I12" s="146" t="s">
        <v>43</v>
      </c>
      <c r="J12" s="147"/>
      <c r="K12" s="148"/>
      <c r="L12" s="35" t="s">
        <v>44</v>
      </c>
    </row>
    <row r="13" spans="3:12" s="6" customFormat="1" x14ac:dyDescent="0.2">
      <c r="C13" s="39">
        <v>1</v>
      </c>
      <c r="D13" s="40"/>
      <c r="E13" s="38"/>
      <c r="F13" s="36"/>
      <c r="G13" s="22"/>
      <c r="H13" s="50" t="s">
        <v>45</v>
      </c>
      <c r="I13" s="149"/>
      <c r="J13" s="150"/>
      <c r="K13" s="151"/>
      <c r="L13" s="34"/>
    </row>
    <row r="14" spans="3:12" s="6" customFormat="1" ht="12" thickBot="1" x14ac:dyDescent="0.25">
      <c r="C14" s="24">
        <v>2</v>
      </c>
      <c r="D14" s="31"/>
      <c r="E14" s="33"/>
      <c r="F14" s="37"/>
      <c r="G14" s="31"/>
      <c r="H14" s="51" t="s">
        <v>45</v>
      </c>
      <c r="I14" s="152"/>
      <c r="J14" s="152"/>
      <c r="K14" s="152"/>
      <c r="L14" s="32"/>
    </row>
    <row r="16" spans="3:12" x14ac:dyDescent="0.2">
      <c r="D16" s="11"/>
      <c r="E16" s="11"/>
      <c r="F16" s="11"/>
      <c r="G16" s="11"/>
    </row>
    <row r="17" spans="1:12" ht="12" thickBot="1" x14ac:dyDescent="0.25">
      <c r="D17" s="11"/>
      <c r="E17" s="11"/>
      <c r="F17" s="11"/>
      <c r="G17" s="11"/>
    </row>
    <row r="18" spans="1:12" ht="12" thickBot="1" x14ac:dyDescent="0.25">
      <c r="A18" s="175" t="s">
        <v>46</v>
      </c>
      <c r="B18" s="160" t="s">
        <v>47</v>
      </c>
      <c r="C18" s="175" t="s">
        <v>48</v>
      </c>
      <c r="D18" s="153" t="s">
        <v>49</v>
      </c>
      <c r="E18" s="154"/>
      <c r="F18" s="155" t="s">
        <v>50</v>
      </c>
      <c r="G18" s="156"/>
      <c r="H18" s="52" t="s">
        <v>51</v>
      </c>
      <c r="I18" s="42"/>
      <c r="J18" s="42"/>
      <c r="K18" s="42"/>
      <c r="L18" s="43"/>
    </row>
    <row r="19" spans="1:12" s="7" customFormat="1" ht="57" thickBot="1" x14ac:dyDescent="0.3">
      <c r="A19" s="176"/>
      <c r="B19" s="161"/>
      <c r="C19" s="176"/>
      <c r="D19" s="26" t="s">
        <v>52</v>
      </c>
      <c r="E19" s="27" t="s">
        <v>39</v>
      </c>
      <c r="F19" s="46" t="s">
        <v>40</v>
      </c>
      <c r="G19" s="44" t="s">
        <v>41</v>
      </c>
      <c r="H19" s="53" t="s">
        <v>53</v>
      </c>
      <c r="I19" s="18" t="s">
        <v>54</v>
      </c>
      <c r="J19" s="19" t="s">
        <v>55</v>
      </c>
      <c r="K19" s="20" t="s">
        <v>43</v>
      </c>
      <c r="L19" s="21" t="s">
        <v>44</v>
      </c>
    </row>
    <row r="20" spans="1:12" s="15" customFormat="1" x14ac:dyDescent="0.25">
      <c r="A20" s="177" t="s">
        <v>56</v>
      </c>
      <c r="B20" s="162">
        <f>SUM(H20:H129)</f>
        <v>0.70299999999999996</v>
      </c>
      <c r="C20" s="172">
        <v>1</v>
      </c>
      <c r="D20" s="166" t="s">
        <v>57</v>
      </c>
      <c r="E20" s="169" t="s">
        <v>58</v>
      </c>
      <c r="F20" s="179" t="s">
        <v>59</v>
      </c>
      <c r="G20" s="182"/>
      <c r="H20" s="190">
        <v>2.98E-2</v>
      </c>
      <c r="I20" s="201" t="s">
        <v>59</v>
      </c>
      <c r="J20" s="190">
        <f>H20</f>
        <v>2.98E-2</v>
      </c>
      <c r="K20" s="193"/>
      <c r="L20" s="169"/>
    </row>
    <row r="21" spans="1:12" s="15" customFormat="1" x14ac:dyDescent="0.25">
      <c r="A21" s="165"/>
      <c r="B21" s="163"/>
      <c r="C21" s="173"/>
      <c r="D21" s="167"/>
      <c r="E21" s="170"/>
      <c r="F21" s="180"/>
      <c r="G21" s="183"/>
      <c r="H21" s="191"/>
      <c r="I21" s="200"/>
      <c r="J21" s="203"/>
      <c r="K21" s="194"/>
      <c r="L21" s="170"/>
    </row>
    <row r="22" spans="1:12" s="15" customFormat="1" ht="22.5" x14ac:dyDescent="0.25">
      <c r="A22" s="165"/>
      <c r="B22" s="163"/>
      <c r="C22" s="173"/>
      <c r="D22" s="167"/>
      <c r="E22" s="170"/>
      <c r="F22" s="180"/>
      <c r="G22" s="183"/>
      <c r="H22" s="191"/>
      <c r="I22" s="12" t="s">
        <v>60</v>
      </c>
      <c r="J22" s="55">
        <v>1.49E-2</v>
      </c>
      <c r="K22" s="194"/>
      <c r="L22" s="170"/>
    </row>
    <row r="23" spans="1:12" s="15" customFormat="1" ht="14.65" customHeight="1" x14ac:dyDescent="0.25">
      <c r="A23" s="165"/>
      <c r="B23" s="163"/>
      <c r="C23" s="173"/>
      <c r="D23" s="167"/>
      <c r="E23" s="170"/>
      <c r="F23" s="180"/>
      <c r="G23" s="183"/>
      <c r="H23" s="191"/>
      <c r="I23" s="199" t="s">
        <v>61</v>
      </c>
      <c r="J23" s="202">
        <v>0</v>
      </c>
      <c r="K23" s="194"/>
      <c r="L23" s="170"/>
    </row>
    <row r="24" spans="1:12" s="15" customFormat="1" ht="12" thickBot="1" x14ac:dyDescent="0.3">
      <c r="A24" s="165"/>
      <c r="B24" s="163"/>
      <c r="C24" s="174"/>
      <c r="D24" s="168"/>
      <c r="E24" s="171"/>
      <c r="F24" s="181"/>
      <c r="G24" s="184"/>
      <c r="H24" s="192"/>
      <c r="I24" s="200"/>
      <c r="J24" s="203"/>
      <c r="K24" s="195"/>
      <c r="L24" s="171"/>
    </row>
    <row r="25" spans="1:12" s="15" customFormat="1" ht="10.35" customHeight="1" x14ac:dyDescent="0.25">
      <c r="A25" s="165"/>
      <c r="B25" s="163"/>
      <c r="C25" s="198">
        <v>2</v>
      </c>
      <c r="D25" s="186" t="s">
        <v>62</v>
      </c>
      <c r="E25" s="169" t="s">
        <v>63</v>
      </c>
      <c r="F25" s="179"/>
      <c r="G25" s="182"/>
      <c r="H25" s="190">
        <v>2.98E-2</v>
      </c>
      <c r="I25" s="17" t="s">
        <v>59</v>
      </c>
      <c r="J25" s="54">
        <f>H25</f>
        <v>2.98E-2</v>
      </c>
      <c r="K25" s="193"/>
      <c r="L25" s="169"/>
    </row>
    <row r="26" spans="1:12" s="15" customFormat="1" ht="14.65" customHeight="1" x14ac:dyDescent="0.25">
      <c r="A26" s="165"/>
      <c r="B26" s="163"/>
      <c r="C26" s="173"/>
      <c r="D26" s="187"/>
      <c r="E26" s="170"/>
      <c r="F26" s="180"/>
      <c r="G26" s="183"/>
      <c r="H26" s="191"/>
      <c r="I26" s="199" t="s">
        <v>60</v>
      </c>
      <c r="J26" s="202">
        <v>1.49E-2</v>
      </c>
      <c r="K26" s="194"/>
      <c r="L26" s="170"/>
    </row>
    <row r="27" spans="1:12" s="15" customFormat="1" ht="14.65" customHeight="1" x14ac:dyDescent="0.25">
      <c r="A27" s="165"/>
      <c r="B27" s="163"/>
      <c r="C27" s="173"/>
      <c r="D27" s="187"/>
      <c r="E27" s="170"/>
      <c r="F27" s="180"/>
      <c r="G27" s="183"/>
      <c r="H27" s="191"/>
      <c r="I27" s="200"/>
      <c r="J27" s="203"/>
      <c r="K27" s="194"/>
      <c r="L27" s="170"/>
    </row>
    <row r="28" spans="1:12" s="15" customFormat="1" ht="14.65" customHeight="1" x14ac:dyDescent="0.25">
      <c r="A28" s="165"/>
      <c r="B28" s="163"/>
      <c r="C28" s="173"/>
      <c r="D28" s="187"/>
      <c r="E28" s="170"/>
      <c r="F28" s="180"/>
      <c r="G28" s="183"/>
      <c r="H28" s="191"/>
      <c r="I28" s="199" t="s">
        <v>61</v>
      </c>
      <c r="J28" s="202">
        <v>0</v>
      </c>
      <c r="K28" s="194"/>
      <c r="L28" s="170"/>
    </row>
    <row r="29" spans="1:12" s="15" customFormat="1" ht="15" customHeight="1" thickBot="1" x14ac:dyDescent="0.3">
      <c r="A29" s="165"/>
      <c r="B29" s="163"/>
      <c r="C29" s="173"/>
      <c r="D29" s="188"/>
      <c r="E29" s="171"/>
      <c r="F29" s="181"/>
      <c r="G29" s="184"/>
      <c r="H29" s="192"/>
      <c r="I29" s="200"/>
      <c r="J29" s="203"/>
      <c r="K29" s="195"/>
      <c r="L29" s="171"/>
    </row>
    <row r="30" spans="1:12" s="15" customFormat="1" ht="30.6" customHeight="1" x14ac:dyDescent="0.25">
      <c r="A30" s="165"/>
      <c r="B30" s="163"/>
      <c r="C30" s="172">
        <v>3</v>
      </c>
      <c r="D30" s="186" t="s">
        <v>64</v>
      </c>
      <c r="E30" s="169" t="s">
        <v>63</v>
      </c>
      <c r="F30" s="95"/>
      <c r="G30" s="94"/>
      <c r="H30" s="190">
        <v>2.98E-2</v>
      </c>
      <c r="I30" s="199" t="s">
        <v>59</v>
      </c>
      <c r="J30" s="202">
        <f>H30</f>
        <v>2.98E-2</v>
      </c>
      <c r="K30" s="97"/>
      <c r="L30" s="96"/>
    </row>
    <row r="31" spans="1:12" s="15" customFormat="1" ht="10.35" customHeight="1" x14ac:dyDescent="0.25">
      <c r="A31" s="165"/>
      <c r="B31" s="163"/>
      <c r="C31" s="173"/>
      <c r="D31" s="187"/>
      <c r="E31" s="170"/>
      <c r="F31" s="90"/>
      <c r="G31" s="91"/>
      <c r="H31" s="196"/>
      <c r="I31" s="200"/>
      <c r="J31" s="203"/>
      <c r="K31" s="92"/>
      <c r="L31" s="93"/>
    </row>
    <row r="32" spans="1:12" s="15" customFormat="1" ht="10.35" customHeight="1" x14ac:dyDescent="0.25">
      <c r="A32" s="165"/>
      <c r="B32" s="163"/>
      <c r="C32" s="173"/>
      <c r="D32" s="187"/>
      <c r="E32" s="170"/>
      <c r="F32" s="90"/>
      <c r="G32" s="91"/>
      <c r="H32" s="196"/>
      <c r="I32" s="199" t="s">
        <v>60</v>
      </c>
      <c r="J32" s="202">
        <v>1.49E-2</v>
      </c>
      <c r="K32" s="92"/>
      <c r="L32" s="93"/>
    </row>
    <row r="33" spans="1:12" s="15" customFormat="1" ht="10.35" customHeight="1" x14ac:dyDescent="0.25">
      <c r="A33" s="165"/>
      <c r="B33" s="163"/>
      <c r="C33" s="173"/>
      <c r="D33" s="187"/>
      <c r="E33" s="170"/>
      <c r="F33" s="90"/>
      <c r="G33" s="91"/>
      <c r="H33" s="196"/>
      <c r="I33" s="200"/>
      <c r="J33" s="203"/>
      <c r="K33" s="92"/>
      <c r="L33" s="93"/>
    </row>
    <row r="34" spans="1:12" s="15" customFormat="1" ht="34.35" customHeight="1" thickBot="1" x14ac:dyDescent="0.3">
      <c r="A34" s="165"/>
      <c r="B34" s="163"/>
      <c r="C34" s="174"/>
      <c r="D34" s="188"/>
      <c r="E34" s="171"/>
      <c r="F34" s="101"/>
      <c r="G34" s="99"/>
      <c r="H34" s="197"/>
      <c r="I34" s="12" t="s">
        <v>61</v>
      </c>
      <c r="J34" s="55">
        <v>0</v>
      </c>
      <c r="K34" s="98"/>
      <c r="L34" s="100"/>
    </row>
    <row r="35" spans="1:12" s="7" customFormat="1" x14ac:dyDescent="0.25">
      <c r="A35" s="165"/>
      <c r="B35" s="163"/>
      <c r="C35" s="172">
        <v>4</v>
      </c>
      <c r="D35" s="186" t="s">
        <v>65</v>
      </c>
      <c r="E35" s="169" t="s">
        <v>63</v>
      </c>
      <c r="F35" s="95"/>
      <c r="G35" s="94"/>
      <c r="H35" s="190">
        <v>2.98E-2</v>
      </c>
      <c r="I35" s="17" t="s">
        <v>59</v>
      </c>
      <c r="J35" s="54">
        <f>H35</f>
        <v>2.98E-2</v>
      </c>
      <c r="K35" s="97"/>
      <c r="L35" s="96"/>
    </row>
    <row r="36" spans="1:12" s="7" customFormat="1" ht="14.65" customHeight="1" x14ac:dyDescent="0.25">
      <c r="A36" s="165"/>
      <c r="B36" s="163"/>
      <c r="C36" s="173"/>
      <c r="D36" s="187"/>
      <c r="E36" s="170"/>
      <c r="F36" s="90"/>
      <c r="G36" s="91"/>
      <c r="H36" s="191"/>
      <c r="I36" s="199" t="s">
        <v>60</v>
      </c>
      <c r="J36" s="202">
        <v>1.49E-2</v>
      </c>
      <c r="K36" s="92"/>
      <c r="L36" s="93"/>
    </row>
    <row r="37" spans="1:12" s="7" customFormat="1" ht="14.65" customHeight="1" x14ac:dyDescent="0.25">
      <c r="A37" s="165"/>
      <c r="B37" s="163"/>
      <c r="C37" s="173"/>
      <c r="D37" s="187"/>
      <c r="E37" s="170"/>
      <c r="F37" s="90"/>
      <c r="G37" s="91"/>
      <c r="H37" s="191"/>
      <c r="I37" s="200"/>
      <c r="J37" s="203"/>
      <c r="K37" s="92"/>
      <c r="L37" s="93"/>
    </row>
    <row r="38" spans="1:12" s="7" customFormat="1" ht="14.65" customHeight="1" x14ac:dyDescent="0.25">
      <c r="A38" s="165"/>
      <c r="B38" s="163"/>
      <c r="C38" s="173"/>
      <c r="D38" s="187"/>
      <c r="E38" s="170"/>
      <c r="F38" s="90"/>
      <c r="G38" s="91"/>
      <c r="H38" s="191"/>
      <c r="I38" s="199" t="s">
        <v>61</v>
      </c>
      <c r="J38" s="202">
        <v>0</v>
      </c>
      <c r="K38" s="92"/>
      <c r="L38" s="93"/>
    </row>
    <row r="39" spans="1:12" s="7" customFormat="1" ht="15" customHeight="1" thickBot="1" x14ac:dyDescent="0.3">
      <c r="A39" s="165"/>
      <c r="B39" s="163"/>
      <c r="C39" s="185"/>
      <c r="D39" s="188"/>
      <c r="E39" s="171"/>
      <c r="F39" s="101"/>
      <c r="G39" s="99"/>
      <c r="H39" s="192"/>
      <c r="I39" s="200"/>
      <c r="J39" s="203"/>
      <c r="K39" s="98"/>
      <c r="L39" s="100"/>
    </row>
    <row r="40" spans="1:12" s="15" customFormat="1" ht="10.35" customHeight="1" x14ac:dyDescent="0.25">
      <c r="A40" s="165"/>
      <c r="B40" s="163"/>
      <c r="C40" s="172">
        <v>5</v>
      </c>
      <c r="D40" s="186" t="s">
        <v>66</v>
      </c>
      <c r="E40" s="169" t="s">
        <v>63</v>
      </c>
      <c r="F40" s="90"/>
      <c r="G40" s="91"/>
      <c r="H40" s="190">
        <v>2.98E-2</v>
      </c>
      <c r="I40" s="199" t="s">
        <v>59</v>
      </c>
      <c r="J40" s="202">
        <f>H40</f>
        <v>2.98E-2</v>
      </c>
      <c r="K40" s="92"/>
      <c r="L40" s="93"/>
    </row>
    <row r="41" spans="1:12" s="15" customFormat="1" ht="14.65" customHeight="1" x14ac:dyDescent="0.25">
      <c r="A41" s="165"/>
      <c r="B41" s="163"/>
      <c r="C41" s="173"/>
      <c r="D41" s="187"/>
      <c r="E41" s="170"/>
      <c r="F41" s="90"/>
      <c r="G41" s="91"/>
      <c r="H41" s="191"/>
      <c r="I41" s="200"/>
      <c r="J41" s="203"/>
      <c r="K41" s="92"/>
      <c r="L41" s="93"/>
    </row>
    <row r="42" spans="1:12" s="15" customFormat="1" ht="14.65" customHeight="1" x14ac:dyDescent="0.25">
      <c r="A42" s="165"/>
      <c r="B42" s="163"/>
      <c r="C42" s="173"/>
      <c r="D42" s="187"/>
      <c r="E42" s="170"/>
      <c r="F42" s="90"/>
      <c r="G42" s="91"/>
      <c r="H42" s="191"/>
      <c r="I42" s="199" t="s">
        <v>60</v>
      </c>
      <c r="J42" s="202">
        <v>1.49E-2</v>
      </c>
      <c r="K42" s="92"/>
      <c r="L42" s="93"/>
    </row>
    <row r="43" spans="1:12" s="15" customFormat="1" ht="14.65" customHeight="1" x14ac:dyDescent="0.25">
      <c r="A43" s="165"/>
      <c r="B43" s="163"/>
      <c r="C43" s="173"/>
      <c r="D43" s="187"/>
      <c r="E43" s="170"/>
      <c r="F43" s="90"/>
      <c r="G43" s="91"/>
      <c r="H43" s="191"/>
      <c r="I43" s="200"/>
      <c r="J43" s="203"/>
      <c r="K43" s="92"/>
      <c r="L43" s="93"/>
    </row>
    <row r="44" spans="1:12" s="15" customFormat="1" ht="35.65" customHeight="1" thickBot="1" x14ac:dyDescent="0.3">
      <c r="A44" s="165"/>
      <c r="B44" s="163"/>
      <c r="C44" s="174"/>
      <c r="D44" s="188"/>
      <c r="E44" s="171"/>
      <c r="F44" s="90"/>
      <c r="G44" s="91"/>
      <c r="H44" s="192"/>
      <c r="I44" s="12" t="s">
        <v>61</v>
      </c>
      <c r="J44" s="55">
        <v>0</v>
      </c>
      <c r="K44" s="92"/>
      <c r="L44" s="93"/>
    </row>
    <row r="45" spans="1:12" s="15" customFormat="1" ht="10.35" customHeight="1" x14ac:dyDescent="0.25">
      <c r="A45" s="165"/>
      <c r="B45" s="163"/>
      <c r="C45" s="172">
        <v>6</v>
      </c>
      <c r="D45" s="166" t="s">
        <v>67</v>
      </c>
      <c r="E45" s="169" t="s">
        <v>63</v>
      </c>
      <c r="F45" s="179"/>
      <c r="G45" s="182"/>
      <c r="H45" s="190">
        <v>2.98E-2</v>
      </c>
      <c r="I45" s="17" t="s">
        <v>59</v>
      </c>
      <c r="J45" s="54">
        <f>H45</f>
        <v>2.98E-2</v>
      </c>
      <c r="K45" s="193"/>
      <c r="L45" s="169"/>
    </row>
    <row r="46" spans="1:12" s="15" customFormat="1" ht="14.65" customHeight="1" x14ac:dyDescent="0.25">
      <c r="A46" s="165"/>
      <c r="B46" s="163"/>
      <c r="C46" s="173"/>
      <c r="D46" s="167"/>
      <c r="E46" s="170"/>
      <c r="F46" s="180"/>
      <c r="G46" s="183"/>
      <c r="H46" s="191"/>
      <c r="I46" s="199" t="s">
        <v>60</v>
      </c>
      <c r="J46" s="202">
        <v>1.49E-2</v>
      </c>
      <c r="K46" s="194"/>
      <c r="L46" s="170"/>
    </row>
    <row r="47" spans="1:12" s="15" customFormat="1" ht="14.65" customHeight="1" x14ac:dyDescent="0.25">
      <c r="A47" s="165"/>
      <c r="B47" s="163"/>
      <c r="C47" s="173"/>
      <c r="D47" s="167"/>
      <c r="E47" s="170"/>
      <c r="F47" s="180"/>
      <c r="G47" s="183"/>
      <c r="H47" s="191"/>
      <c r="I47" s="200"/>
      <c r="J47" s="203"/>
      <c r="K47" s="194"/>
      <c r="L47" s="170"/>
    </row>
    <row r="48" spans="1:12" s="15" customFormat="1" ht="14.65" customHeight="1" x14ac:dyDescent="0.25">
      <c r="A48" s="165"/>
      <c r="B48" s="163"/>
      <c r="C48" s="173"/>
      <c r="D48" s="167"/>
      <c r="E48" s="170"/>
      <c r="F48" s="180"/>
      <c r="G48" s="183"/>
      <c r="H48" s="191"/>
      <c r="I48" s="199" t="s">
        <v>61</v>
      </c>
      <c r="J48" s="202">
        <v>0</v>
      </c>
      <c r="K48" s="194"/>
      <c r="L48" s="170"/>
    </row>
    <row r="49" spans="1:12" s="15" customFormat="1" ht="15" customHeight="1" thickBot="1" x14ac:dyDescent="0.3">
      <c r="A49" s="165"/>
      <c r="B49" s="163"/>
      <c r="C49" s="174"/>
      <c r="D49" s="168"/>
      <c r="E49" s="171"/>
      <c r="F49" s="181"/>
      <c r="G49" s="184"/>
      <c r="H49" s="192"/>
      <c r="I49" s="200"/>
      <c r="J49" s="203"/>
      <c r="K49" s="195"/>
      <c r="L49" s="171"/>
    </row>
    <row r="50" spans="1:12" s="15" customFormat="1" x14ac:dyDescent="0.25">
      <c r="A50" s="165"/>
      <c r="B50" s="163"/>
      <c r="C50" s="172">
        <v>7</v>
      </c>
      <c r="D50" s="186" t="s">
        <v>68</v>
      </c>
      <c r="E50" s="169" t="s">
        <v>63</v>
      </c>
      <c r="F50" s="95"/>
      <c r="G50" s="94"/>
      <c r="H50" s="190">
        <v>2.98E-2</v>
      </c>
      <c r="I50" s="17" t="s">
        <v>59</v>
      </c>
      <c r="J50" s="54">
        <f>H50</f>
        <v>2.98E-2</v>
      </c>
      <c r="K50" s="97"/>
      <c r="L50" s="96"/>
    </row>
    <row r="51" spans="1:12" s="15" customFormat="1" ht="14.65" customHeight="1" x14ac:dyDescent="0.25">
      <c r="A51" s="165"/>
      <c r="B51" s="163"/>
      <c r="C51" s="173"/>
      <c r="D51" s="187"/>
      <c r="E51" s="170"/>
      <c r="F51" s="90"/>
      <c r="G51" s="91"/>
      <c r="H51" s="191"/>
      <c r="I51" s="199" t="s">
        <v>60</v>
      </c>
      <c r="J51" s="202">
        <v>1.49E-2</v>
      </c>
      <c r="K51" s="92"/>
      <c r="L51" s="93"/>
    </row>
    <row r="52" spans="1:12" s="15" customFormat="1" ht="14.65" customHeight="1" x14ac:dyDescent="0.25">
      <c r="A52" s="165"/>
      <c r="B52" s="163"/>
      <c r="C52" s="173"/>
      <c r="D52" s="187"/>
      <c r="E52" s="170"/>
      <c r="F52" s="90"/>
      <c r="G52" s="91"/>
      <c r="H52" s="191"/>
      <c r="I52" s="200"/>
      <c r="J52" s="203"/>
      <c r="K52" s="92"/>
      <c r="L52" s="93"/>
    </row>
    <row r="53" spans="1:12" s="15" customFormat="1" ht="14.65" customHeight="1" x14ac:dyDescent="0.25">
      <c r="A53" s="165"/>
      <c r="B53" s="163"/>
      <c r="C53" s="173"/>
      <c r="D53" s="187"/>
      <c r="E53" s="170"/>
      <c r="F53" s="90"/>
      <c r="G53" s="91"/>
      <c r="H53" s="191"/>
      <c r="I53" s="199" t="s">
        <v>61</v>
      </c>
      <c r="J53" s="202">
        <v>0</v>
      </c>
      <c r="K53" s="92"/>
      <c r="L53" s="93"/>
    </row>
    <row r="54" spans="1:12" s="15" customFormat="1" ht="15" customHeight="1" thickBot="1" x14ac:dyDescent="0.3">
      <c r="A54" s="165"/>
      <c r="B54" s="163"/>
      <c r="C54" s="174"/>
      <c r="D54" s="188"/>
      <c r="E54" s="171"/>
      <c r="F54" s="101"/>
      <c r="G54" s="99"/>
      <c r="H54" s="192"/>
      <c r="I54" s="200"/>
      <c r="J54" s="203"/>
      <c r="K54" s="98"/>
      <c r="L54" s="100"/>
    </row>
    <row r="55" spans="1:12" s="15" customFormat="1" x14ac:dyDescent="0.25">
      <c r="A55" s="165"/>
      <c r="B55" s="163"/>
      <c r="C55" s="172">
        <v>8</v>
      </c>
      <c r="D55" s="186" t="s">
        <v>69</v>
      </c>
      <c r="E55" s="169" t="s">
        <v>63</v>
      </c>
      <c r="F55" s="95"/>
      <c r="G55" s="94"/>
      <c r="H55" s="190">
        <v>6.0000000000000001E-3</v>
      </c>
      <c r="I55" s="17" t="s">
        <v>59</v>
      </c>
      <c r="J55" s="54">
        <f>H55</f>
        <v>6.0000000000000001E-3</v>
      </c>
      <c r="K55" s="97"/>
      <c r="L55" s="96"/>
    </row>
    <row r="56" spans="1:12" s="15" customFormat="1" ht="14.65" customHeight="1" x14ac:dyDescent="0.25">
      <c r="A56" s="165"/>
      <c r="B56" s="163"/>
      <c r="C56" s="173"/>
      <c r="D56" s="187"/>
      <c r="E56" s="170"/>
      <c r="F56" s="90"/>
      <c r="G56" s="91"/>
      <c r="H56" s="191"/>
      <c r="I56" s="199" t="s">
        <v>60</v>
      </c>
      <c r="J56" s="202">
        <v>1.49E-2</v>
      </c>
      <c r="K56" s="92"/>
      <c r="L56" s="93"/>
    </row>
    <row r="57" spans="1:12" s="15" customFormat="1" ht="14.65" customHeight="1" x14ac:dyDescent="0.25">
      <c r="A57" s="165"/>
      <c r="B57" s="163"/>
      <c r="C57" s="173"/>
      <c r="D57" s="187"/>
      <c r="E57" s="170"/>
      <c r="F57" s="90"/>
      <c r="G57" s="91"/>
      <c r="H57" s="191"/>
      <c r="I57" s="200"/>
      <c r="J57" s="203"/>
      <c r="K57" s="92"/>
      <c r="L57" s="93"/>
    </row>
    <row r="58" spans="1:12" s="15" customFormat="1" ht="14.65" customHeight="1" x14ac:dyDescent="0.25">
      <c r="A58" s="165"/>
      <c r="B58" s="163"/>
      <c r="C58" s="173"/>
      <c r="D58" s="187"/>
      <c r="E58" s="170"/>
      <c r="F58" s="90"/>
      <c r="G58" s="91"/>
      <c r="H58" s="191"/>
      <c r="I58" s="199" t="s">
        <v>61</v>
      </c>
      <c r="J58" s="202">
        <v>0</v>
      </c>
      <c r="K58" s="92"/>
      <c r="L58" s="93"/>
    </row>
    <row r="59" spans="1:12" s="15" customFormat="1" ht="15" customHeight="1" thickBot="1" x14ac:dyDescent="0.3">
      <c r="A59" s="165"/>
      <c r="B59" s="163"/>
      <c r="C59" s="174"/>
      <c r="D59" s="188"/>
      <c r="E59" s="171"/>
      <c r="F59" s="101"/>
      <c r="G59" s="99"/>
      <c r="H59" s="192"/>
      <c r="I59" s="200"/>
      <c r="J59" s="203"/>
      <c r="K59" s="98"/>
      <c r="L59" s="100"/>
    </row>
    <row r="60" spans="1:12" s="7" customFormat="1" ht="40.9" customHeight="1" x14ac:dyDescent="0.25">
      <c r="A60" s="165"/>
      <c r="B60" s="163"/>
      <c r="C60" s="172">
        <v>9</v>
      </c>
      <c r="D60" s="166" t="s">
        <v>70</v>
      </c>
      <c r="E60" s="169" t="s">
        <v>63</v>
      </c>
      <c r="F60" s="95"/>
      <c r="G60" s="94"/>
      <c r="H60" s="190">
        <v>2.98E-2</v>
      </c>
      <c r="I60" s="17" t="s">
        <v>59</v>
      </c>
      <c r="J60" s="54">
        <f>H60</f>
        <v>2.98E-2</v>
      </c>
      <c r="K60" s="97"/>
      <c r="L60" s="96"/>
    </row>
    <row r="61" spans="1:12" s="7" customFormat="1" ht="14.65" customHeight="1" x14ac:dyDescent="0.25">
      <c r="A61" s="165"/>
      <c r="B61" s="163"/>
      <c r="C61" s="173"/>
      <c r="D61" s="167"/>
      <c r="E61" s="170"/>
      <c r="F61" s="90"/>
      <c r="G61" s="91"/>
      <c r="H61" s="191"/>
      <c r="I61" s="199" t="s">
        <v>60</v>
      </c>
      <c r="J61" s="202">
        <v>1.49E-2</v>
      </c>
      <c r="K61" s="92"/>
      <c r="L61" s="93"/>
    </row>
    <row r="62" spans="1:12" s="7" customFormat="1" ht="14.65" customHeight="1" x14ac:dyDescent="0.25">
      <c r="A62" s="165"/>
      <c r="B62" s="163"/>
      <c r="C62" s="173"/>
      <c r="D62" s="167"/>
      <c r="E62" s="170"/>
      <c r="F62" s="90"/>
      <c r="G62" s="91"/>
      <c r="H62" s="191"/>
      <c r="I62" s="200"/>
      <c r="J62" s="203"/>
      <c r="K62" s="92"/>
      <c r="L62" s="93"/>
    </row>
    <row r="63" spans="1:12" s="7" customFormat="1" ht="14.65" customHeight="1" x14ac:dyDescent="0.25">
      <c r="A63" s="165"/>
      <c r="B63" s="163"/>
      <c r="C63" s="173"/>
      <c r="D63" s="167"/>
      <c r="E63" s="170"/>
      <c r="F63" s="90"/>
      <c r="G63" s="91"/>
      <c r="H63" s="191"/>
      <c r="I63" s="199" t="s">
        <v>61</v>
      </c>
      <c r="J63" s="202">
        <v>0</v>
      </c>
      <c r="K63" s="92"/>
      <c r="L63" s="93"/>
    </row>
    <row r="64" spans="1:12" s="7" customFormat="1" ht="15" customHeight="1" thickBot="1" x14ac:dyDescent="0.3">
      <c r="A64" s="165"/>
      <c r="B64" s="163"/>
      <c r="C64" s="174"/>
      <c r="D64" s="168"/>
      <c r="E64" s="171"/>
      <c r="F64" s="101"/>
      <c r="G64" s="99"/>
      <c r="H64" s="192"/>
      <c r="I64" s="200"/>
      <c r="J64" s="203"/>
      <c r="K64" s="98"/>
      <c r="L64" s="100"/>
    </row>
    <row r="65" spans="1:12" s="7" customFormat="1" ht="40.9" customHeight="1" x14ac:dyDescent="0.25">
      <c r="A65" s="165"/>
      <c r="B65" s="163"/>
      <c r="C65" s="172">
        <v>10</v>
      </c>
      <c r="D65" s="166" t="s">
        <v>71</v>
      </c>
      <c r="E65" s="169" t="s">
        <v>63</v>
      </c>
      <c r="F65" s="95"/>
      <c r="G65" s="94"/>
      <c r="H65" s="190">
        <v>2.98E-2</v>
      </c>
      <c r="I65" s="17" t="s">
        <v>59</v>
      </c>
      <c r="J65" s="54">
        <f>H65</f>
        <v>2.98E-2</v>
      </c>
      <c r="K65" s="97"/>
      <c r="L65" s="96"/>
    </row>
    <row r="66" spans="1:12" s="7" customFormat="1" ht="14.65" customHeight="1" x14ac:dyDescent="0.25">
      <c r="A66" s="165"/>
      <c r="B66" s="163"/>
      <c r="C66" s="173"/>
      <c r="D66" s="167"/>
      <c r="E66" s="170"/>
      <c r="F66" s="90"/>
      <c r="G66" s="91"/>
      <c r="H66" s="191"/>
      <c r="I66" s="199" t="s">
        <v>60</v>
      </c>
      <c r="J66" s="202">
        <v>1.49E-2</v>
      </c>
      <c r="K66" s="92"/>
      <c r="L66" s="93"/>
    </row>
    <row r="67" spans="1:12" s="7" customFormat="1" ht="14.65" customHeight="1" x14ac:dyDescent="0.25">
      <c r="A67" s="165"/>
      <c r="B67" s="163"/>
      <c r="C67" s="173"/>
      <c r="D67" s="167"/>
      <c r="E67" s="170"/>
      <c r="F67" s="90"/>
      <c r="G67" s="91"/>
      <c r="H67" s="191"/>
      <c r="I67" s="200"/>
      <c r="J67" s="203"/>
      <c r="K67" s="92"/>
      <c r="L67" s="93"/>
    </row>
    <row r="68" spans="1:12" s="7" customFormat="1" ht="14.65" customHeight="1" x14ac:dyDescent="0.25">
      <c r="A68" s="165"/>
      <c r="B68" s="163"/>
      <c r="C68" s="173"/>
      <c r="D68" s="167"/>
      <c r="E68" s="170"/>
      <c r="F68" s="90"/>
      <c r="G68" s="91"/>
      <c r="H68" s="191"/>
      <c r="I68" s="199" t="s">
        <v>61</v>
      </c>
      <c r="J68" s="202">
        <v>0</v>
      </c>
      <c r="K68" s="92"/>
      <c r="L68" s="93"/>
    </row>
    <row r="69" spans="1:12" s="7" customFormat="1" ht="15" customHeight="1" thickBot="1" x14ac:dyDescent="0.3">
      <c r="A69" s="165"/>
      <c r="B69" s="163"/>
      <c r="C69" s="174"/>
      <c r="D69" s="168"/>
      <c r="E69" s="171"/>
      <c r="F69" s="101"/>
      <c r="G69" s="99"/>
      <c r="H69" s="192"/>
      <c r="I69" s="200"/>
      <c r="J69" s="203"/>
      <c r="K69" s="98"/>
      <c r="L69" s="100"/>
    </row>
    <row r="70" spans="1:12" s="7" customFormat="1" ht="40.9" customHeight="1" x14ac:dyDescent="0.25">
      <c r="A70" s="165"/>
      <c r="B70" s="163"/>
      <c r="C70" s="172">
        <v>11</v>
      </c>
      <c r="D70" s="166" t="s">
        <v>72</v>
      </c>
      <c r="E70" s="169" t="s">
        <v>63</v>
      </c>
      <c r="F70" s="95"/>
      <c r="G70" s="94"/>
      <c r="H70" s="190">
        <v>2.98E-2</v>
      </c>
      <c r="I70" s="17" t="s">
        <v>59</v>
      </c>
      <c r="J70" s="54">
        <f>H70</f>
        <v>2.98E-2</v>
      </c>
      <c r="K70" s="97"/>
      <c r="L70" s="96"/>
    </row>
    <row r="71" spans="1:12" s="7" customFormat="1" ht="14.65" customHeight="1" x14ac:dyDescent="0.25">
      <c r="A71" s="165"/>
      <c r="B71" s="163"/>
      <c r="C71" s="173"/>
      <c r="D71" s="167"/>
      <c r="E71" s="170"/>
      <c r="F71" s="90"/>
      <c r="G71" s="91"/>
      <c r="H71" s="191"/>
      <c r="I71" s="199" t="s">
        <v>60</v>
      </c>
      <c r="J71" s="202">
        <v>1.49E-2</v>
      </c>
      <c r="K71" s="92"/>
      <c r="L71" s="93"/>
    </row>
    <row r="72" spans="1:12" s="7" customFormat="1" ht="14.65" customHeight="1" x14ac:dyDescent="0.25">
      <c r="A72" s="165"/>
      <c r="B72" s="163"/>
      <c r="C72" s="173"/>
      <c r="D72" s="167"/>
      <c r="E72" s="170"/>
      <c r="F72" s="90"/>
      <c r="G72" s="91"/>
      <c r="H72" s="191"/>
      <c r="I72" s="200"/>
      <c r="J72" s="203"/>
      <c r="K72" s="92"/>
      <c r="L72" s="93"/>
    </row>
    <row r="73" spans="1:12" s="7" customFormat="1" ht="14.65" customHeight="1" x14ac:dyDescent="0.25">
      <c r="A73" s="165"/>
      <c r="B73" s="163"/>
      <c r="C73" s="173"/>
      <c r="D73" s="167"/>
      <c r="E73" s="170"/>
      <c r="F73" s="90"/>
      <c r="G73" s="91"/>
      <c r="H73" s="191"/>
      <c r="I73" s="199" t="s">
        <v>61</v>
      </c>
      <c r="J73" s="202">
        <v>0</v>
      </c>
      <c r="K73" s="92"/>
      <c r="L73" s="93"/>
    </row>
    <row r="74" spans="1:12" s="7" customFormat="1" ht="15" customHeight="1" thickBot="1" x14ac:dyDescent="0.3">
      <c r="A74" s="165"/>
      <c r="B74" s="163"/>
      <c r="C74" s="174"/>
      <c r="D74" s="168"/>
      <c r="E74" s="171"/>
      <c r="F74" s="101"/>
      <c r="G74" s="99"/>
      <c r="H74" s="192"/>
      <c r="I74" s="200"/>
      <c r="J74" s="203"/>
      <c r="K74" s="98"/>
      <c r="L74" s="100"/>
    </row>
    <row r="75" spans="1:12" s="7" customFormat="1" ht="40.9" customHeight="1" x14ac:dyDescent="0.25">
      <c r="A75" s="165"/>
      <c r="B75" s="163"/>
      <c r="C75" s="172">
        <v>12</v>
      </c>
      <c r="D75" s="166" t="s">
        <v>73</v>
      </c>
      <c r="E75" s="169" t="s">
        <v>63</v>
      </c>
      <c r="F75" s="95"/>
      <c r="G75" s="94"/>
      <c r="H75" s="190">
        <v>2.98E-2</v>
      </c>
      <c r="I75" s="17" t="s">
        <v>59</v>
      </c>
      <c r="J75" s="54">
        <f>H75</f>
        <v>2.98E-2</v>
      </c>
      <c r="K75" s="97"/>
      <c r="L75" s="96"/>
    </row>
    <row r="76" spans="1:12" s="7" customFormat="1" ht="14.65" customHeight="1" x14ac:dyDescent="0.25">
      <c r="A76" s="165"/>
      <c r="B76" s="163"/>
      <c r="C76" s="173"/>
      <c r="D76" s="167"/>
      <c r="E76" s="170"/>
      <c r="F76" s="90"/>
      <c r="G76" s="91"/>
      <c r="H76" s="191"/>
      <c r="I76" s="199" t="s">
        <v>60</v>
      </c>
      <c r="J76" s="202">
        <v>1.49E-2</v>
      </c>
      <c r="K76" s="92"/>
      <c r="L76" s="93"/>
    </row>
    <row r="77" spans="1:12" s="7" customFormat="1" ht="14.65" customHeight="1" x14ac:dyDescent="0.25">
      <c r="A77" s="165"/>
      <c r="B77" s="163"/>
      <c r="C77" s="173"/>
      <c r="D77" s="167"/>
      <c r="E77" s="170"/>
      <c r="F77" s="90"/>
      <c r="G77" s="91"/>
      <c r="H77" s="191"/>
      <c r="I77" s="200"/>
      <c r="J77" s="203"/>
      <c r="K77" s="92"/>
      <c r="L77" s="93"/>
    </row>
    <row r="78" spans="1:12" s="7" customFormat="1" ht="14.65" customHeight="1" x14ac:dyDescent="0.25">
      <c r="A78" s="165"/>
      <c r="B78" s="163"/>
      <c r="C78" s="173"/>
      <c r="D78" s="167"/>
      <c r="E78" s="170"/>
      <c r="F78" s="90"/>
      <c r="G78" s="91"/>
      <c r="H78" s="191"/>
      <c r="I78" s="199" t="s">
        <v>61</v>
      </c>
      <c r="J78" s="202">
        <v>0</v>
      </c>
      <c r="K78" s="92"/>
      <c r="L78" s="93"/>
    </row>
    <row r="79" spans="1:12" s="7" customFormat="1" ht="15" customHeight="1" thickBot="1" x14ac:dyDescent="0.3">
      <c r="A79" s="165"/>
      <c r="B79" s="163"/>
      <c r="C79" s="174"/>
      <c r="D79" s="168"/>
      <c r="E79" s="171"/>
      <c r="F79" s="101"/>
      <c r="G79" s="99"/>
      <c r="H79" s="192"/>
      <c r="I79" s="200"/>
      <c r="J79" s="203"/>
      <c r="K79" s="98"/>
      <c r="L79" s="100"/>
    </row>
    <row r="80" spans="1:12" s="7" customFormat="1" ht="40.9" customHeight="1" x14ac:dyDescent="0.25">
      <c r="A80" s="165"/>
      <c r="B80" s="163"/>
      <c r="C80" s="172">
        <v>13</v>
      </c>
      <c r="D80" s="166" t="s">
        <v>74</v>
      </c>
      <c r="E80" s="169" t="s">
        <v>63</v>
      </c>
      <c r="F80" s="95"/>
      <c r="G80" s="94"/>
      <c r="H80" s="190">
        <v>2.98E-2</v>
      </c>
      <c r="I80" s="17" t="s">
        <v>59</v>
      </c>
      <c r="J80" s="54">
        <f>H80</f>
        <v>2.98E-2</v>
      </c>
      <c r="K80" s="97"/>
      <c r="L80" s="96"/>
    </row>
    <row r="81" spans="1:12" s="7" customFormat="1" ht="14.65" customHeight="1" x14ac:dyDescent="0.25">
      <c r="A81" s="165"/>
      <c r="B81" s="163"/>
      <c r="C81" s="173"/>
      <c r="D81" s="167"/>
      <c r="E81" s="170"/>
      <c r="F81" s="90"/>
      <c r="G81" s="91"/>
      <c r="H81" s="191"/>
      <c r="I81" s="199" t="s">
        <v>60</v>
      </c>
      <c r="J81" s="202">
        <v>1.49E-2</v>
      </c>
      <c r="K81" s="92"/>
      <c r="L81" s="93"/>
    </row>
    <row r="82" spans="1:12" s="7" customFormat="1" ht="14.65" customHeight="1" x14ac:dyDescent="0.25">
      <c r="A82" s="165"/>
      <c r="B82" s="163"/>
      <c r="C82" s="173"/>
      <c r="D82" s="167"/>
      <c r="E82" s="170"/>
      <c r="F82" s="90"/>
      <c r="G82" s="91"/>
      <c r="H82" s="191"/>
      <c r="I82" s="200"/>
      <c r="J82" s="203"/>
      <c r="K82" s="92"/>
      <c r="L82" s="93"/>
    </row>
    <row r="83" spans="1:12" s="7" customFormat="1" ht="14.65" customHeight="1" x14ac:dyDescent="0.25">
      <c r="A83" s="165"/>
      <c r="B83" s="163"/>
      <c r="C83" s="173"/>
      <c r="D83" s="167"/>
      <c r="E83" s="170"/>
      <c r="F83" s="90"/>
      <c r="G83" s="91"/>
      <c r="H83" s="191"/>
      <c r="I83" s="199" t="s">
        <v>61</v>
      </c>
      <c r="J83" s="202">
        <v>0</v>
      </c>
      <c r="K83" s="92"/>
      <c r="L83" s="93"/>
    </row>
    <row r="84" spans="1:12" s="7" customFormat="1" ht="15" customHeight="1" thickBot="1" x14ac:dyDescent="0.3">
      <c r="A84" s="165"/>
      <c r="B84" s="163"/>
      <c r="C84" s="174"/>
      <c r="D84" s="168"/>
      <c r="E84" s="171"/>
      <c r="F84" s="101"/>
      <c r="G84" s="99"/>
      <c r="H84" s="192"/>
      <c r="I84" s="200"/>
      <c r="J84" s="203"/>
      <c r="K84" s="98"/>
      <c r="L84" s="100"/>
    </row>
    <row r="85" spans="1:12" s="7" customFormat="1" ht="40.9" customHeight="1" x14ac:dyDescent="0.25">
      <c r="A85" s="165"/>
      <c r="B85" s="163"/>
      <c r="C85" s="172">
        <v>14</v>
      </c>
      <c r="D85" s="166" t="s">
        <v>75</v>
      </c>
      <c r="E85" s="169" t="s">
        <v>63</v>
      </c>
      <c r="F85" s="95"/>
      <c r="G85" s="94"/>
      <c r="H85" s="190">
        <v>1.1900000000000001E-2</v>
      </c>
      <c r="I85" s="17" t="s">
        <v>59</v>
      </c>
      <c r="J85" s="54">
        <f t="shared" ref="J85" si="0">H85</f>
        <v>1.1900000000000001E-2</v>
      </c>
      <c r="K85" s="97"/>
      <c r="L85" s="96"/>
    </row>
    <row r="86" spans="1:12" s="7" customFormat="1" ht="14.65" customHeight="1" x14ac:dyDescent="0.25">
      <c r="A86" s="165"/>
      <c r="B86" s="163"/>
      <c r="C86" s="173"/>
      <c r="D86" s="167"/>
      <c r="E86" s="170"/>
      <c r="F86" s="90"/>
      <c r="G86" s="91"/>
      <c r="H86" s="191"/>
      <c r="I86" s="199" t="s">
        <v>60</v>
      </c>
      <c r="J86" s="202">
        <f>H85/2</f>
        <v>5.9500000000000004E-3</v>
      </c>
      <c r="K86" s="92"/>
      <c r="L86" s="93"/>
    </row>
    <row r="87" spans="1:12" s="7" customFormat="1" ht="14.65" customHeight="1" x14ac:dyDescent="0.25">
      <c r="A87" s="165"/>
      <c r="B87" s="163"/>
      <c r="C87" s="173"/>
      <c r="D87" s="167"/>
      <c r="E87" s="170"/>
      <c r="F87" s="90"/>
      <c r="G87" s="91"/>
      <c r="H87" s="191"/>
      <c r="I87" s="200"/>
      <c r="J87" s="203"/>
      <c r="K87" s="92"/>
      <c r="L87" s="93"/>
    </row>
    <row r="88" spans="1:12" s="7" customFormat="1" ht="14.65" customHeight="1" x14ac:dyDescent="0.25">
      <c r="A88" s="165"/>
      <c r="B88" s="163"/>
      <c r="C88" s="173"/>
      <c r="D88" s="167"/>
      <c r="E88" s="170"/>
      <c r="F88" s="90"/>
      <c r="G88" s="91"/>
      <c r="H88" s="191"/>
      <c r="I88" s="199" t="s">
        <v>61</v>
      </c>
      <c r="J88" s="202">
        <v>0</v>
      </c>
      <c r="K88" s="92"/>
      <c r="L88" s="93"/>
    </row>
    <row r="89" spans="1:12" s="7" customFormat="1" ht="15" customHeight="1" thickBot="1" x14ac:dyDescent="0.3">
      <c r="A89" s="165"/>
      <c r="B89" s="163"/>
      <c r="C89" s="174"/>
      <c r="D89" s="168"/>
      <c r="E89" s="171"/>
      <c r="F89" s="101"/>
      <c r="G89" s="99"/>
      <c r="H89" s="192"/>
      <c r="I89" s="200"/>
      <c r="J89" s="203"/>
      <c r="K89" s="98"/>
      <c r="L89" s="100"/>
    </row>
    <row r="90" spans="1:12" s="7" customFormat="1" ht="40.9" customHeight="1" x14ac:dyDescent="0.25">
      <c r="A90" s="165"/>
      <c r="B90" s="163"/>
      <c r="C90" s="172">
        <v>15</v>
      </c>
      <c r="D90" s="166" t="s">
        <v>76</v>
      </c>
      <c r="E90" s="169" t="s">
        <v>77</v>
      </c>
      <c r="F90" s="95"/>
      <c r="G90" s="94"/>
      <c r="H90" s="190">
        <v>2.98E-2</v>
      </c>
      <c r="I90" s="17" t="s">
        <v>59</v>
      </c>
      <c r="J90" s="54">
        <f t="shared" ref="J90" si="1">H90</f>
        <v>2.98E-2</v>
      </c>
      <c r="K90" s="97"/>
      <c r="L90" s="96"/>
    </row>
    <row r="91" spans="1:12" s="7" customFormat="1" ht="14.65" customHeight="1" x14ac:dyDescent="0.25">
      <c r="A91" s="165"/>
      <c r="B91" s="163"/>
      <c r="C91" s="173"/>
      <c r="D91" s="167"/>
      <c r="E91" s="170"/>
      <c r="F91" s="90"/>
      <c r="G91" s="91"/>
      <c r="H91" s="191"/>
      <c r="I91" s="199" t="s">
        <v>60</v>
      </c>
      <c r="J91" s="202">
        <f>H90/2</f>
        <v>1.49E-2</v>
      </c>
      <c r="K91" s="92"/>
      <c r="L91" s="93"/>
    </row>
    <row r="92" spans="1:12" s="7" customFormat="1" ht="14.65" customHeight="1" x14ac:dyDescent="0.25">
      <c r="A92" s="165"/>
      <c r="B92" s="163"/>
      <c r="C92" s="173"/>
      <c r="D92" s="167"/>
      <c r="E92" s="170"/>
      <c r="F92" s="90"/>
      <c r="G92" s="91"/>
      <c r="H92" s="191"/>
      <c r="I92" s="200"/>
      <c r="J92" s="203"/>
      <c r="K92" s="92"/>
      <c r="L92" s="93"/>
    </row>
    <row r="93" spans="1:12" s="7" customFormat="1" ht="14.65" customHeight="1" x14ac:dyDescent="0.25">
      <c r="A93" s="165"/>
      <c r="B93" s="163"/>
      <c r="C93" s="173"/>
      <c r="D93" s="167"/>
      <c r="E93" s="170"/>
      <c r="F93" s="90"/>
      <c r="G93" s="91"/>
      <c r="H93" s="191"/>
      <c r="I93" s="199" t="s">
        <v>61</v>
      </c>
      <c r="J93" s="202">
        <v>0</v>
      </c>
      <c r="K93" s="92"/>
      <c r="L93" s="93"/>
    </row>
    <row r="94" spans="1:12" s="7" customFormat="1" ht="15" customHeight="1" thickBot="1" x14ac:dyDescent="0.3">
      <c r="A94" s="165"/>
      <c r="B94" s="163"/>
      <c r="C94" s="174"/>
      <c r="D94" s="168"/>
      <c r="E94" s="171"/>
      <c r="F94" s="101"/>
      <c r="G94" s="99"/>
      <c r="H94" s="192"/>
      <c r="I94" s="200"/>
      <c r="J94" s="203"/>
      <c r="K94" s="98"/>
      <c r="L94" s="100"/>
    </row>
    <row r="95" spans="1:12" s="7" customFormat="1" ht="40.9" customHeight="1" x14ac:dyDescent="0.25">
      <c r="A95" s="165"/>
      <c r="B95" s="163"/>
      <c r="C95" s="172">
        <v>16</v>
      </c>
      <c r="D95" s="166" t="s">
        <v>78</v>
      </c>
      <c r="E95" s="169" t="s">
        <v>63</v>
      </c>
      <c r="F95" s="95"/>
      <c r="G95" s="94"/>
      <c r="H95" s="190">
        <v>2.98E-2</v>
      </c>
      <c r="I95" s="17" t="s">
        <v>59</v>
      </c>
      <c r="J95" s="54">
        <f t="shared" ref="J95" si="2">H95</f>
        <v>2.98E-2</v>
      </c>
      <c r="K95" s="97"/>
      <c r="L95" s="96"/>
    </row>
    <row r="96" spans="1:12" s="7" customFormat="1" ht="14.65" customHeight="1" x14ac:dyDescent="0.25">
      <c r="A96" s="165"/>
      <c r="B96" s="163"/>
      <c r="C96" s="173"/>
      <c r="D96" s="167"/>
      <c r="E96" s="170"/>
      <c r="F96" s="90"/>
      <c r="G96" s="91"/>
      <c r="H96" s="191"/>
      <c r="I96" s="199" t="s">
        <v>60</v>
      </c>
      <c r="J96" s="202">
        <f>H95/2</f>
        <v>1.49E-2</v>
      </c>
      <c r="K96" s="92"/>
      <c r="L96" s="93"/>
    </row>
    <row r="97" spans="1:12" s="7" customFormat="1" ht="14.65" customHeight="1" x14ac:dyDescent="0.25">
      <c r="A97" s="165"/>
      <c r="B97" s="163"/>
      <c r="C97" s="173"/>
      <c r="D97" s="167"/>
      <c r="E97" s="170"/>
      <c r="F97" s="90"/>
      <c r="G97" s="91"/>
      <c r="H97" s="191"/>
      <c r="I97" s="200"/>
      <c r="J97" s="203"/>
      <c r="K97" s="92"/>
      <c r="L97" s="93"/>
    </row>
    <row r="98" spans="1:12" s="7" customFormat="1" ht="14.65" customHeight="1" x14ac:dyDescent="0.25">
      <c r="A98" s="165"/>
      <c r="B98" s="163"/>
      <c r="C98" s="173"/>
      <c r="D98" s="167"/>
      <c r="E98" s="170"/>
      <c r="F98" s="90"/>
      <c r="G98" s="91"/>
      <c r="H98" s="191"/>
      <c r="I98" s="199" t="s">
        <v>61</v>
      </c>
      <c r="J98" s="202">
        <v>0</v>
      </c>
      <c r="K98" s="92"/>
      <c r="L98" s="93"/>
    </row>
    <row r="99" spans="1:12" s="7" customFormat="1" ht="15" customHeight="1" thickBot="1" x14ac:dyDescent="0.3">
      <c r="A99" s="165"/>
      <c r="B99" s="163"/>
      <c r="C99" s="174"/>
      <c r="D99" s="168"/>
      <c r="E99" s="171"/>
      <c r="F99" s="101"/>
      <c r="G99" s="99"/>
      <c r="H99" s="192"/>
      <c r="I99" s="200"/>
      <c r="J99" s="203"/>
      <c r="K99" s="98"/>
      <c r="L99" s="100"/>
    </row>
    <row r="100" spans="1:12" s="7" customFormat="1" ht="40.9" customHeight="1" x14ac:dyDescent="0.25">
      <c r="A100" s="165"/>
      <c r="B100" s="163"/>
      <c r="C100" s="172">
        <v>17</v>
      </c>
      <c r="D100" s="166" t="s">
        <v>79</v>
      </c>
      <c r="E100" s="169" t="s">
        <v>63</v>
      </c>
      <c r="F100" s="95"/>
      <c r="G100" s="94"/>
      <c r="H100" s="190">
        <v>2.98E-2</v>
      </c>
      <c r="I100" s="17" t="s">
        <v>59</v>
      </c>
      <c r="J100" s="54">
        <f t="shared" ref="J100" si="3">H100</f>
        <v>2.98E-2</v>
      </c>
      <c r="K100" s="97"/>
      <c r="L100" s="96"/>
    </row>
    <row r="101" spans="1:12" s="7" customFormat="1" ht="14.65" customHeight="1" x14ac:dyDescent="0.25">
      <c r="A101" s="165"/>
      <c r="B101" s="163"/>
      <c r="C101" s="173"/>
      <c r="D101" s="167"/>
      <c r="E101" s="170"/>
      <c r="F101" s="90"/>
      <c r="G101" s="91"/>
      <c r="H101" s="191"/>
      <c r="I101" s="199" t="s">
        <v>60</v>
      </c>
      <c r="J101" s="202">
        <f>H100/2</f>
        <v>1.49E-2</v>
      </c>
      <c r="K101" s="92"/>
      <c r="L101" s="93"/>
    </row>
    <row r="102" spans="1:12" s="7" customFormat="1" ht="14.65" customHeight="1" x14ac:dyDescent="0.25">
      <c r="A102" s="165"/>
      <c r="B102" s="163"/>
      <c r="C102" s="173"/>
      <c r="D102" s="167"/>
      <c r="E102" s="170"/>
      <c r="F102" s="90"/>
      <c r="G102" s="91"/>
      <c r="H102" s="191"/>
      <c r="I102" s="200"/>
      <c r="J102" s="203"/>
      <c r="K102" s="92"/>
      <c r="L102" s="93"/>
    </row>
    <row r="103" spans="1:12" s="7" customFormat="1" ht="14.65" customHeight="1" x14ac:dyDescent="0.25">
      <c r="A103" s="165"/>
      <c r="B103" s="163"/>
      <c r="C103" s="173"/>
      <c r="D103" s="167"/>
      <c r="E103" s="170"/>
      <c r="F103" s="90"/>
      <c r="G103" s="91"/>
      <c r="H103" s="191"/>
      <c r="I103" s="199" t="s">
        <v>61</v>
      </c>
      <c r="J103" s="202">
        <v>0</v>
      </c>
      <c r="K103" s="92"/>
      <c r="L103" s="93"/>
    </row>
    <row r="104" spans="1:12" s="7" customFormat="1" ht="15" customHeight="1" thickBot="1" x14ac:dyDescent="0.3">
      <c r="A104" s="165"/>
      <c r="B104" s="163"/>
      <c r="C104" s="174"/>
      <c r="D104" s="168"/>
      <c r="E104" s="171"/>
      <c r="F104" s="101"/>
      <c r="G104" s="99"/>
      <c r="H104" s="192"/>
      <c r="I104" s="200"/>
      <c r="J104" s="203"/>
      <c r="K104" s="98"/>
      <c r="L104" s="100"/>
    </row>
    <row r="105" spans="1:12" s="7" customFormat="1" ht="40.9" customHeight="1" x14ac:dyDescent="0.25">
      <c r="A105" s="165"/>
      <c r="B105" s="163"/>
      <c r="C105" s="172">
        <v>18</v>
      </c>
      <c r="D105" s="166" t="s">
        <v>80</v>
      </c>
      <c r="E105" s="169" t="s">
        <v>63</v>
      </c>
      <c r="F105" s="95"/>
      <c r="G105" s="94"/>
      <c r="H105" s="190">
        <v>2.98E-2</v>
      </c>
      <c r="I105" s="17" t="s">
        <v>59</v>
      </c>
      <c r="J105" s="54">
        <f t="shared" ref="J105" si="4">H105</f>
        <v>2.98E-2</v>
      </c>
      <c r="K105" s="97"/>
      <c r="L105" s="96"/>
    </row>
    <row r="106" spans="1:12" s="7" customFormat="1" ht="14.65" customHeight="1" x14ac:dyDescent="0.25">
      <c r="A106" s="165"/>
      <c r="B106" s="163"/>
      <c r="C106" s="173"/>
      <c r="D106" s="167"/>
      <c r="E106" s="170"/>
      <c r="F106" s="90"/>
      <c r="G106" s="91"/>
      <c r="H106" s="191"/>
      <c r="I106" s="199" t="s">
        <v>60</v>
      </c>
      <c r="J106" s="202">
        <f>H105/2</f>
        <v>1.49E-2</v>
      </c>
      <c r="K106" s="92"/>
      <c r="L106" s="93"/>
    </row>
    <row r="107" spans="1:12" s="7" customFormat="1" ht="14.65" customHeight="1" x14ac:dyDescent="0.25">
      <c r="A107" s="165"/>
      <c r="B107" s="163"/>
      <c r="C107" s="173"/>
      <c r="D107" s="167"/>
      <c r="E107" s="170"/>
      <c r="F107" s="90"/>
      <c r="G107" s="91"/>
      <c r="H107" s="191"/>
      <c r="I107" s="200"/>
      <c r="J107" s="203"/>
      <c r="K107" s="92"/>
      <c r="L107" s="93"/>
    </row>
    <row r="108" spans="1:12" s="7" customFormat="1" ht="14.65" customHeight="1" x14ac:dyDescent="0.25">
      <c r="A108" s="165"/>
      <c r="B108" s="163"/>
      <c r="C108" s="173"/>
      <c r="D108" s="167"/>
      <c r="E108" s="170"/>
      <c r="F108" s="90"/>
      <c r="G108" s="91"/>
      <c r="H108" s="191"/>
      <c r="I108" s="199" t="s">
        <v>61</v>
      </c>
      <c r="J108" s="202">
        <v>0</v>
      </c>
      <c r="K108" s="92"/>
      <c r="L108" s="93"/>
    </row>
    <row r="109" spans="1:12" s="7" customFormat="1" ht="52.35" customHeight="1" thickBot="1" x14ac:dyDescent="0.3">
      <c r="A109" s="165"/>
      <c r="B109" s="163"/>
      <c r="C109" s="174"/>
      <c r="D109" s="168"/>
      <c r="E109" s="171"/>
      <c r="F109" s="101"/>
      <c r="G109" s="99"/>
      <c r="H109" s="192"/>
      <c r="I109" s="200"/>
      <c r="J109" s="203"/>
      <c r="K109" s="98"/>
      <c r="L109" s="100"/>
    </row>
    <row r="110" spans="1:12" s="7" customFormat="1" ht="40.9" customHeight="1" x14ac:dyDescent="0.25">
      <c r="A110" s="165"/>
      <c r="B110" s="163"/>
      <c r="C110" s="172">
        <v>19</v>
      </c>
      <c r="D110" s="166" t="s">
        <v>81</v>
      </c>
      <c r="E110" s="169" t="s">
        <v>82</v>
      </c>
      <c r="F110" s="95"/>
      <c r="G110" s="94"/>
      <c r="H110" s="190">
        <v>2.98E-2</v>
      </c>
      <c r="I110" s="17" t="s">
        <v>59</v>
      </c>
      <c r="J110" s="54">
        <f t="shared" ref="J110" si="5">H110</f>
        <v>2.98E-2</v>
      </c>
      <c r="K110" s="97"/>
      <c r="L110" s="96"/>
    </row>
    <row r="111" spans="1:12" s="7" customFormat="1" ht="14.65" customHeight="1" x14ac:dyDescent="0.25">
      <c r="A111" s="165"/>
      <c r="B111" s="163"/>
      <c r="C111" s="173"/>
      <c r="D111" s="167"/>
      <c r="E111" s="170"/>
      <c r="F111" s="90"/>
      <c r="G111" s="91"/>
      <c r="H111" s="191"/>
      <c r="I111" s="199" t="s">
        <v>60</v>
      </c>
      <c r="J111" s="202">
        <f>H110/2</f>
        <v>1.49E-2</v>
      </c>
      <c r="K111" s="92"/>
      <c r="L111" s="93"/>
    </row>
    <row r="112" spans="1:12" s="7" customFormat="1" ht="14.65" customHeight="1" x14ac:dyDescent="0.25">
      <c r="A112" s="165"/>
      <c r="B112" s="163"/>
      <c r="C112" s="173"/>
      <c r="D112" s="167"/>
      <c r="E112" s="170"/>
      <c r="F112" s="90"/>
      <c r="G112" s="91"/>
      <c r="H112" s="191"/>
      <c r="I112" s="200"/>
      <c r="J112" s="203"/>
      <c r="K112" s="92"/>
      <c r="L112" s="93"/>
    </row>
    <row r="113" spans="1:12" s="7" customFormat="1" ht="14.65" customHeight="1" x14ac:dyDescent="0.25">
      <c r="A113" s="165"/>
      <c r="B113" s="163"/>
      <c r="C113" s="173"/>
      <c r="D113" s="167"/>
      <c r="E113" s="170"/>
      <c r="F113" s="90"/>
      <c r="G113" s="91"/>
      <c r="H113" s="191"/>
      <c r="I113" s="199" t="s">
        <v>61</v>
      </c>
      <c r="J113" s="202">
        <v>0</v>
      </c>
      <c r="K113" s="92"/>
      <c r="L113" s="93"/>
    </row>
    <row r="114" spans="1:12" s="7" customFormat="1" ht="61.35" customHeight="1" thickBot="1" x14ac:dyDescent="0.3">
      <c r="A114" s="165"/>
      <c r="B114" s="163"/>
      <c r="C114" s="174"/>
      <c r="D114" s="168"/>
      <c r="E114" s="171"/>
      <c r="F114" s="101"/>
      <c r="G114" s="99"/>
      <c r="H114" s="192"/>
      <c r="I114" s="200"/>
      <c r="J114" s="203"/>
      <c r="K114" s="98"/>
      <c r="L114" s="100"/>
    </row>
    <row r="115" spans="1:12" s="7" customFormat="1" ht="40.9" customHeight="1" x14ac:dyDescent="0.25">
      <c r="A115" s="165"/>
      <c r="B115" s="163"/>
      <c r="C115" s="172">
        <v>20</v>
      </c>
      <c r="D115" s="166" t="s">
        <v>83</v>
      </c>
      <c r="E115" s="169" t="s">
        <v>83</v>
      </c>
      <c r="F115" s="95"/>
      <c r="G115" s="94"/>
      <c r="H115" s="190">
        <v>5.9499999999999997E-2</v>
      </c>
      <c r="I115" s="204" t="s">
        <v>59</v>
      </c>
      <c r="J115" s="202">
        <f t="shared" ref="J115" si="6">H115</f>
        <v>5.9499999999999997E-2</v>
      </c>
      <c r="K115" s="97"/>
      <c r="L115" s="96"/>
    </row>
    <row r="116" spans="1:12" s="7" customFormat="1" ht="14.65" customHeight="1" x14ac:dyDescent="0.25">
      <c r="A116" s="165"/>
      <c r="B116" s="163"/>
      <c r="C116" s="173"/>
      <c r="D116" s="167"/>
      <c r="E116" s="170"/>
      <c r="F116" s="90"/>
      <c r="G116" s="91"/>
      <c r="H116" s="191"/>
      <c r="I116" s="206"/>
      <c r="J116" s="203"/>
      <c r="K116" s="92"/>
      <c r="L116" s="93"/>
    </row>
    <row r="117" spans="1:12" s="7" customFormat="1" ht="14.65" customHeight="1" x14ac:dyDescent="0.25">
      <c r="A117" s="165"/>
      <c r="B117" s="163"/>
      <c r="C117" s="173"/>
      <c r="D117" s="167"/>
      <c r="E117" s="170"/>
      <c r="F117" s="90"/>
      <c r="G117" s="91"/>
      <c r="H117" s="191"/>
      <c r="I117" s="204" t="s">
        <v>61</v>
      </c>
      <c r="J117" s="202">
        <v>0</v>
      </c>
      <c r="K117" s="92"/>
      <c r="L117" s="93"/>
    </row>
    <row r="118" spans="1:12" s="7" customFormat="1" ht="14.65" customHeight="1" x14ac:dyDescent="0.25">
      <c r="A118" s="165"/>
      <c r="B118" s="163"/>
      <c r="C118" s="173"/>
      <c r="D118" s="167"/>
      <c r="E118" s="170"/>
      <c r="F118" s="90"/>
      <c r="G118" s="91"/>
      <c r="H118" s="191"/>
      <c r="I118" s="205"/>
      <c r="J118" s="191"/>
      <c r="K118" s="92"/>
      <c r="L118" s="93"/>
    </row>
    <row r="119" spans="1:12" s="7" customFormat="1" ht="15" customHeight="1" thickBot="1" x14ac:dyDescent="0.3">
      <c r="A119" s="165"/>
      <c r="B119" s="163"/>
      <c r="C119" s="174"/>
      <c r="D119" s="168"/>
      <c r="E119" s="171"/>
      <c r="F119" s="101"/>
      <c r="G119" s="99"/>
      <c r="H119" s="192"/>
      <c r="I119" s="206"/>
      <c r="J119" s="203"/>
      <c r="K119" s="98"/>
      <c r="L119" s="100"/>
    </row>
    <row r="120" spans="1:12" s="7" customFormat="1" ht="40.9" customHeight="1" x14ac:dyDescent="0.25">
      <c r="A120" s="165"/>
      <c r="B120" s="163"/>
      <c r="C120" s="172">
        <v>21</v>
      </c>
      <c r="D120" s="166" t="s">
        <v>84</v>
      </c>
      <c r="E120" s="169" t="s">
        <v>84</v>
      </c>
      <c r="F120" s="95"/>
      <c r="G120" s="94"/>
      <c r="H120" s="190">
        <v>5.9499999999999997E-2</v>
      </c>
      <c r="I120" s="204" t="s">
        <v>59</v>
      </c>
      <c r="J120" s="202">
        <f t="shared" ref="J120" si="7">H120</f>
        <v>5.9499999999999997E-2</v>
      </c>
      <c r="K120" s="97"/>
      <c r="L120" s="96"/>
    </row>
    <row r="121" spans="1:12" s="7" customFormat="1" ht="14.65" customHeight="1" x14ac:dyDescent="0.25">
      <c r="A121" s="165"/>
      <c r="B121" s="163"/>
      <c r="C121" s="173"/>
      <c r="D121" s="167"/>
      <c r="E121" s="170"/>
      <c r="F121" s="90"/>
      <c r="G121" s="91"/>
      <c r="H121" s="191"/>
      <c r="I121" s="206"/>
      <c r="J121" s="203"/>
      <c r="K121" s="92"/>
      <c r="L121" s="93"/>
    </row>
    <row r="122" spans="1:12" s="7" customFormat="1" ht="14.65" customHeight="1" x14ac:dyDescent="0.25">
      <c r="A122" s="165"/>
      <c r="B122" s="163"/>
      <c r="C122" s="173"/>
      <c r="D122" s="167"/>
      <c r="E122" s="170"/>
      <c r="F122" s="90"/>
      <c r="G122" s="91"/>
      <c r="H122" s="191"/>
      <c r="I122" s="204" t="s">
        <v>61</v>
      </c>
      <c r="J122" s="202">
        <v>0</v>
      </c>
      <c r="K122" s="92"/>
      <c r="L122" s="93"/>
    </row>
    <row r="123" spans="1:12" s="7" customFormat="1" ht="14.65" customHeight="1" x14ac:dyDescent="0.25">
      <c r="A123" s="165"/>
      <c r="B123" s="163"/>
      <c r="C123" s="173"/>
      <c r="D123" s="167"/>
      <c r="E123" s="170"/>
      <c r="F123" s="90"/>
      <c r="G123" s="91"/>
      <c r="H123" s="191"/>
      <c r="I123" s="205"/>
      <c r="J123" s="191"/>
      <c r="K123" s="92"/>
      <c r="L123" s="93"/>
    </row>
    <row r="124" spans="1:12" s="7" customFormat="1" ht="15" customHeight="1" thickBot="1" x14ac:dyDescent="0.3">
      <c r="A124" s="165"/>
      <c r="B124" s="163"/>
      <c r="C124" s="174"/>
      <c r="D124" s="168"/>
      <c r="E124" s="171"/>
      <c r="F124" s="101"/>
      <c r="G124" s="99"/>
      <c r="H124" s="192"/>
      <c r="I124" s="206"/>
      <c r="J124" s="203"/>
      <c r="K124" s="98"/>
      <c r="L124" s="100"/>
    </row>
    <row r="125" spans="1:12" s="7" customFormat="1" ht="14.65" customHeight="1" x14ac:dyDescent="0.25">
      <c r="A125" s="165"/>
      <c r="B125" s="163"/>
      <c r="C125" s="172">
        <v>22</v>
      </c>
      <c r="D125" s="166" t="s">
        <v>85</v>
      </c>
      <c r="E125" s="169" t="s">
        <v>63</v>
      </c>
      <c r="F125" s="179"/>
      <c r="G125" s="182"/>
      <c r="H125" s="190">
        <v>5.9499999999999997E-2</v>
      </c>
      <c r="I125" s="204" t="s">
        <v>59</v>
      </c>
      <c r="J125" s="202">
        <v>0.05</v>
      </c>
      <c r="K125" s="92"/>
      <c r="L125" s="93"/>
    </row>
    <row r="126" spans="1:12" s="7" customFormat="1" ht="14.65" customHeight="1" x14ac:dyDescent="0.25">
      <c r="A126" s="165"/>
      <c r="B126" s="163"/>
      <c r="C126" s="173"/>
      <c r="D126" s="167"/>
      <c r="E126" s="170"/>
      <c r="F126" s="180"/>
      <c r="G126" s="183"/>
      <c r="H126" s="191"/>
      <c r="I126" s="206"/>
      <c r="J126" s="203"/>
      <c r="K126" s="92"/>
      <c r="L126" s="93"/>
    </row>
    <row r="127" spans="1:12" s="7" customFormat="1" ht="15" customHeight="1" thickBot="1" x14ac:dyDescent="0.3">
      <c r="A127" s="165"/>
      <c r="B127" s="163"/>
      <c r="C127" s="173"/>
      <c r="D127" s="167"/>
      <c r="E127" s="170"/>
      <c r="F127" s="180"/>
      <c r="G127" s="183"/>
      <c r="H127" s="191"/>
      <c r="I127" s="204" t="s">
        <v>61</v>
      </c>
      <c r="J127" s="202">
        <v>0</v>
      </c>
      <c r="K127" s="98"/>
      <c r="L127" s="100"/>
    </row>
    <row r="128" spans="1:12" s="7" customFormat="1" ht="14.65" customHeight="1" x14ac:dyDescent="0.25">
      <c r="A128" s="165"/>
      <c r="B128" s="163"/>
      <c r="C128" s="173"/>
      <c r="D128" s="167"/>
      <c r="E128" s="170"/>
      <c r="F128" s="180"/>
      <c r="G128" s="183"/>
      <c r="H128" s="191"/>
      <c r="I128" s="205"/>
      <c r="J128" s="191"/>
      <c r="K128" s="92"/>
      <c r="L128" s="93"/>
    </row>
    <row r="129" spans="1:12" s="7" customFormat="1" ht="15" customHeight="1" thickBot="1" x14ac:dyDescent="0.3">
      <c r="A129" s="178"/>
      <c r="B129" s="164"/>
      <c r="C129" s="174"/>
      <c r="D129" s="168"/>
      <c r="E129" s="171"/>
      <c r="F129" s="181"/>
      <c r="G129" s="184"/>
      <c r="H129" s="192"/>
      <c r="I129" s="206"/>
      <c r="J129" s="203"/>
      <c r="K129" s="98"/>
      <c r="L129" s="100"/>
    </row>
    <row r="130" spans="1:12" s="7" customFormat="1" ht="40.9" customHeight="1" x14ac:dyDescent="0.25">
      <c r="A130" s="177" t="s">
        <v>86</v>
      </c>
      <c r="B130" s="162">
        <f>SUM(H130:H169)</f>
        <v>0.29760000000000003</v>
      </c>
      <c r="C130" s="157">
        <v>1</v>
      </c>
      <c r="D130" s="166" t="s">
        <v>87</v>
      </c>
      <c r="E130" s="169" t="s">
        <v>88</v>
      </c>
      <c r="F130" s="95"/>
      <c r="G130" s="94"/>
      <c r="H130" s="190">
        <v>5.9499999999999997E-2</v>
      </c>
      <c r="I130" s="204" t="s">
        <v>59</v>
      </c>
      <c r="J130" s="202">
        <f t="shared" ref="J130" si="8">H130</f>
        <v>5.9499999999999997E-2</v>
      </c>
      <c r="K130" s="97"/>
      <c r="L130" s="96"/>
    </row>
    <row r="131" spans="1:12" s="7" customFormat="1" ht="14.65" customHeight="1" x14ac:dyDescent="0.25">
      <c r="A131" s="165"/>
      <c r="B131" s="165"/>
      <c r="C131" s="158"/>
      <c r="D131" s="167"/>
      <c r="E131" s="170"/>
      <c r="F131" s="90"/>
      <c r="G131" s="91"/>
      <c r="H131" s="191"/>
      <c r="I131" s="206"/>
      <c r="J131" s="203"/>
      <c r="K131" s="92"/>
      <c r="L131" s="93"/>
    </row>
    <row r="132" spans="1:12" s="7" customFormat="1" ht="14.65" customHeight="1" x14ac:dyDescent="0.25">
      <c r="A132" s="165"/>
      <c r="B132" s="165"/>
      <c r="C132" s="158"/>
      <c r="D132" s="167"/>
      <c r="E132" s="170"/>
      <c r="F132" s="90"/>
      <c r="G132" s="91"/>
      <c r="H132" s="191"/>
      <c r="I132" s="204" t="s">
        <v>61</v>
      </c>
      <c r="J132" s="202">
        <v>0</v>
      </c>
      <c r="K132" s="92"/>
      <c r="L132" s="93"/>
    </row>
    <row r="133" spans="1:12" s="7" customFormat="1" ht="14.65" customHeight="1" x14ac:dyDescent="0.25">
      <c r="A133" s="165"/>
      <c r="B133" s="165"/>
      <c r="C133" s="158"/>
      <c r="D133" s="167"/>
      <c r="E133" s="170"/>
      <c r="F133" s="90"/>
      <c r="G133" s="91"/>
      <c r="H133" s="191"/>
      <c r="I133" s="205"/>
      <c r="J133" s="191"/>
      <c r="K133" s="92"/>
      <c r="L133" s="93"/>
    </row>
    <row r="134" spans="1:12" s="7" customFormat="1" ht="15" customHeight="1" thickBot="1" x14ac:dyDescent="0.3">
      <c r="A134" s="165"/>
      <c r="B134" s="165"/>
      <c r="C134" s="159"/>
      <c r="D134" s="168"/>
      <c r="E134" s="171"/>
      <c r="F134" s="101"/>
      <c r="G134" s="99"/>
      <c r="H134" s="192"/>
      <c r="I134" s="206"/>
      <c r="J134" s="203"/>
      <c r="K134" s="98"/>
      <c r="L134" s="100"/>
    </row>
    <row r="135" spans="1:12" s="7" customFormat="1" ht="40.9" customHeight="1" x14ac:dyDescent="0.25">
      <c r="A135" s="165"/>
      <c r="B135" s="165"/>
      <c r="C135" s="157">
        <v>2</v>
      </c>
      <c r="D135" s="166" t="s">
        <v>89</v>
      </c>
      <c r="E135" s="169" t="s">
        <v>90</v>
      </c>
      <c r="F135" s="95"/>
      <c r="G135" s="94"/>
      <c r="H135" s="190">
        <v>3.5700000000000003E-2</v>
      </c>
      <c r="I135" s="204" t="s">
        <v>59</v>
      </c>
      <c r="J135" s="202">
        <f t="shared" ref="J135" si="9">H135</f>
        <v>3.5700000000000003E-2</v>
      </c>
      <c r="K135" s="97"/>
      <c r="L135" s="96"/>
    </row>
    <row r="136" spans="1:12" s="7" customFormat="1" ht="14.65" customHeight="1" x14ac:dyDescent="0.25">
      <c r="A136" s="165"/>
      <c r="B136" s="165"/>
      <c r="C136" s="158"/>
      <c r="D136" s="167"/>
      <c r="E136" s="170"/>
      <c r="F136" s="90"/>
      <c r="G136" s="91"/>
      <c r="H136" s="191"/>
      <c r="I136" s="206"/>
      <c r="J136" s="203"/>
      <c r="K136" s="92"/>
      <c r="L136" s="93"/>
    </row>
    <row r="137" spans="1:12" s="7" customFormat="1" ht="14.65" customHeight="1" x14ac:dyDescent="0.25">
      <c r="A137" s="165"/>
      <c r="B137" s="165"/>
      <c r="C137" s="158"/>
      <c r="D137" s="167"/>
      <c r="E137" s="170"/>
      <c r="F137" s="90"/>
      <c r="G137" s="91"/>
      <c r="H137" s="191"/>
      <c r="I137" s="204" t="s">
        <v>61</v>
      </c>
      <c r="J137" s="202">
        <v>0</v>
      </c>
      <c r="K137" s="92"/>
      <c r="L137" s="93"/>
    </row>
    <row r="138" spans="1:12" s="7" customFormat="1" ht="14.65" customHeight="1" x14ac:dyDescent="0.25">
      <c r="A138" s="165"/>
      <c r="B138" s="165"/>
      <c r="C138" s="158"/>
      <c r="D138" s="167"/>
      <c r="E138" s="170"/>
      <c r="F138" s="90"/>
      <c r="G138" s="91"/>
      <c r="H138" s="191"/>
      <c r="I138" s="205"/>
      <c r="J138" s="191"/>
      <c r="K138" s="92"/>
      <c r="L138" s="93"/>
    </row>
    <row r="139" spans="1:12" s="7" customFormat="1" ht="15" customHeight="1" thickBot="1" x14ac:dyDescent="0.3">
      <c r="A139" s="165"/>
      <c r="B139" s="165"/>
      <c r="C139" s="159"/>
      <c r="D139" s="168"/>
      <c r="E139" s="171"/>
      <c r="F139" s="101"/>
      <c r="G139" s="99"/>
      <c r="H139" s="192"/>
      <c r="I139" s="206"/>
      <c r="J139" s="203"/>
      <c r="K139" s="98"/>
      <c r="L139" s="100"/>
    </row>
    <row r="140" spans="1:12" s="7" customFormat="1" ht="40.9" customHeight="1" x14ac:dyDescent="0.25">
      <c r="A140" s="165"/>
      <c r="B140" s="165"/>
      <c r="C140" s="157">
        <v>3</v>
      </c>
      <c r="D140" s="166" t="s">
        <v>91</v>
      </c>
      <c r="E140" s="169" t="s">
        <v>92</v>
      </c>
      <c r="F140" s="95"/>
      <c r="G140" s="94"/>
      <c r="H140" s="190">
        <v>3.5700000000000003E-2</v>
      </c>
      <c r="I140" s="204" t="s">
        <v>59</v>
      </c>
      <c r="J140" s="202">
        <f t="shared" ref="J140" si="10">H140</f>
        <v>3.5700000000000003E-2</v>
      </c>
      <c r="K140" s="97"/>
      <c r="L140" s="96"/>
    </row>
    <row r="141" spans="1:12" s="7" customFormat="1" ht="14.65" customHeight="1" x14ac:dyDescent="0.25">
      <c r="A141" s="165"/>
      <c r="B141" s="165"/>
      <c r="C141" s="158"/>
      <c r="D141" s="167"/>
      <c r="E141" s="170"/>
      <c r="F141" s="90"/>
      <c r="G141" s="91"/>
      <c r="H141" s="191"/>
      <c r="I141" s="206"/>
      <c r="J141" s="203"/>
      <c r="K141" s="92"/>
      <c r="L141" s="93"/>
    </row>
    <row r="142" spans="1:12" s="7" customFormat="1" ht="14.65" customHeight="1" x14ac:dyDescent="0.25">
      <c r="A142" s="165"/>
      <c r="B142" s="165"/>
      <c r="C142" s="158"/>
      <c r="D142" s="167"/>
      <c r="E142" s="170"/>
      <c r="F142" s="90"/>
      <c r="G142" s="91"/>
      <c r="H142" s="191"/>
      <c r="I142" s="204" t="s">
        <v>61</v>
      </c>
      <c r="J142" s="202">
        <v>0</v>
      </c>
      <c r="K142" s="92"/>
      <c r="L142" s="93"/>
    </row>
    <row r="143" spans="1:12" s="7" customFormat="1" ht="14.65" customHeight="1" x14ac:dyDescent="0.25">
      <c r="A143" s="165"/>
      <c r="B143" s="165"/>
      <c r="C143" s="158"/>
      <c r="D143" s="167"/>
      <c r="E143" s="170"/>
      <c r="F143" s="90"/>
      <c r="G143" s="91"/>
      <c r="H143" s="191"/>
      <c r="I143" s="205"/>
      <c r="J143" s="191"/>
      <c r="K143" s="92"/>
      <c r="L143" s="93"/>
    </row>
    <row r="144" spans="1:12" s="7" customFormat="1" ht="15" customHeight="1" thickBot="1" x14ac:dyDescent="0.3">
      <c r="A144" s="165"/>
      <c r="B144" s="165"/>
      <c r="C144" s="159"/>
      <c r="D144" s="168"/>
      <c r="E144" s="171"/>
      <c r="F144" s="101"/>
      <c r="G144" s="99"/>
      <c r="H144" s="192"/>
      <c r="I144" s="206"/>
      <c r="J144" s="203"/>
      <c r="K144" s="98"/>
      <c r="L144" s="100"/>
    </row>
    <row r="145" spans="1:12" s="7" customFormat="1" ht="40.9" customHeight="1" x14ac:dyDescent="0.25">
      <c r="A145" s="165"/>
      <c r="B145" s="165"/>
      <c r="C145" s="157">
        <v>4</v>
      </c>
      <c r="D145" s="166" t="s">
        <v>93</v>
      </c>
      <c r="E145" s="169" t="s">
        <v>94</v>
      </c>
      <c r="F145" s="95"/>
      <c r="G145" s="94"/>
      <c r="H145" s="190">
        <v>3.5700000000000003E-2</v>
      </c>
      <c r="I145" s="204" t="s">
        <v>59</v>
      </c>
      <c r="J145" s="202">
        <f t="shared" ref="J145" si="11">H145</f>
        <v>3.5700000000000003E-2</v>
      </c>
      <c r="K145" s="97"/>
      <c r="L145" s="96"/>
    </row>
    <row r="146" spans="1:12" s="7" customFormat="1" ht="14.65" customHeight="1" x14ac:dyDescent="0.25">
      <c r="A146" s="165"/>
      <c r="B146" s="165"/>
      <c r="C146" s="158"/>
      <c r="D146" s="167"/>
      <c r="E146" s="170"/>
      <c r="F146" s="90"/>
      <c r="G146" s="91"/>
      <c r="H146" s="191"/>
      <c r="I146" s="206"/>
      <c r="J146" s="203"/>
      <c r="K146" s="92"/>
      <c r="L146" s="93"/>
    </row>
    <row r="147" spans="1:12" s="7" customFormat="1" ht="14.65" customHeight="1" x14ac:dyDescent="0.25">
      <c r="A147" s="165"/>
      <c r="B147" s="165"/>
      <c r="C147" s="158"/>
      <c r="D147" s="167"/>
      <c r="E147" s="170"/>
      <c r="F147" s="90"/>
      <c r="G147" s="91"/>
      <c r="H147" s="191"/>
      <c r="I147" s="204" t="s">
        <v>61</v>
      </c>
      <c r="J147" s="202">
        <v>0</v>
      </c>
      <c r="K147" s="92"/>
      <c r="L147" s="93"/>
    </row>
    <row r="148" spans="1:12" s="7" customFormat="1" ht="14.65" customHeight="1" x14ac:dyDescent="0.25">
      <c r="A148" s="165"/>
      <c r="B148" s="165"/>
      <c r="C148" s="158"/>
      <c r="D148" s="167"/>
      <c r="E148" s="170"/>
      <c r="F148" s="90"/>
      <c r="G148" s="91"/>
      <c r="H148" s="191"/>
      <c r="I148" s="205"/>
      <c r="J148" s="191"/>
      <c r="K148" s="92"/>
      <c r="L148" s="93"/>
    </row>
    <row r="149" spans="1:12" s="7" customFormat="1" ht="15" customHeight="1" thickBot="1" x14ac:dyDescent="0.3">
      <c r="A149" s="165"/>
      <c r="B149" s="165"/>
      <c r="C149" s="159"/>
      <c r="D149" s="168"/>
      <c r="E149" s="171"/>
      <c r="F149" s="101"/>
      <c r="G149" s="99"/>
      <c r="H149" s="192"/>
      <c r="I149" s="206"/>
      <c r="J149" s="203"/>
      <c r="K149" s="98"/>
      <c r="L149" s="100"/>
    </row>
    <row r="150" spans="1:12" s="7" customFormat="1" ht="40.9" customHeight="1" x14ac:dyDescent="0.25">
      <c r="A150" s="165"/>
      <c r="B150" s="165"/>
      <c r="C150" s="157">
        <v>5</v>
      </c>
      <c r="D150" s="166" t="s">
        <v>95</v>
      </c>
      <c r="E150" s="169" t="s">
        <v>96</v>
      </c>
      <c r="F150" s="95"/>
      <c r="G150" s="94"/>
      <c r="H150" s="190">
        <v>2.98E-2</v>
      </c>
      <c r="I150" s="204" t="s">
        <v>97</v>
      </c>
      <c r="J150" s="202">
        <f t="shared" ref="J150" si="12">H150</f>
        <v>2.98E-2</v>
      </c>
      <c r="K150" s="97"/>
      <c r="L150" s="96"/>
    </row>
    <row r="151" spans="1:12" s="7" customFormat="1" ht="14.65" customHeight="1" x14ac:dyDescent="0.25">
      <c r="A151" s="165"/>
      <c r="B151" s="165"/>
      <c r="C151" s="158"/>
      <c r="D151" s="167"/>
      <c r="E151" s="170"/>
      <c r="F151" s="90"/>
      <c r="G151" s="91"/>
      <c r="H151" s="191"/>
      <c r="I151" s="206"/>
      <c r="J151" s="203"/>
      <c r="K151" s="92"/>
      <c r="L151" s="93"/>
    </row>
    <row r="152" spans="1:12" s="7" customFormat="1" ht="14.65" customHeight="1" x14ac:dyDescent="0.25">
      <c r="A152" s="165"/>
      <c r="B152" s="165"/>
      <c r="C152" s="158"/>
      <c r="D152" s="167"/>
      <c r="E152" s="170"/>
      <c r="F152" s="90"/>
      <c r="G152" s="91"/>
      <c r="H152" s="191"/>
      <c r="I152" s="204" t="s">
        <v>98</v>
      </c>
      <c r="J152" s="202">
        <v>0</v>
      </c>
      <c r="K152" s="92"/>
      <c r="L152" s="93"/>
    </row>
    <row r="153" spans="1:12" s="7" customFormat="1" ht="14.65" customHeight="1" x14ac:dyDescent="0.25">
      <c r="A153" s="165"/>
      <c r="B153" s="165"/>
      <c r="C153" s="158"/>
      <c r="D153" s="167"/>
      <c r="E153" s="170"/>
      <c r="F153" s="90"/>
      <c r="G153" s="91"/>
      <c r="H153" s="191"/>
      <c r="I153" s="205"/>
      <c r="J153" s="191"/>
      <c r="K153" s="92"/>
      <c r="L153" s="93"/>
    </row>
    <row r="154" spans="1:12" s="7" customFormat="1" ht="15" customHeight="1" thickBot="1" x14ac:dyDescent="0.3">
      <c r="A154" s="165"/>
      <c r="B154" s="165"/>
      <c r="C154" s="159"/>
      <c r="D154" s="168"/>
      <c r="E154" s="171"/>
      <c r="F154" s="101"/>
      <c r="G154" s="99"/>
      <c r="H154" s="192"/>
      <c r="I154" s="206"/>
      <c r="J154" s="203"/>
      <c r="K154" s="98"/>
      <c r="L154" s="100"/>
    </row>
    <row r="155" spans="1:12" s="7" customFormat="1" ht="40.9" customHeight="1" x14ac:dyDescent="0.25">
      <c r="A155" s="165"/>
      <c r="B155" s="165"/>
      <c r="C155" s="157">
        <v>6</v>
      </c>
      <c r="D155" s="166" t="s">
        <v>99</v>
      </c>
      <c r="E155" s="169" t="s">
        <v>100</v>
      </c>
      <c r="F155" s="95"/>
      <c r="G155" s="94"/>
      <c r="H155" s="190">
        <v>3.5700000000000003E-2</v>
      </c>
      <c r="I155" s="204" t="s">
        <v>97</v>
      </c>
      <c r="J155" s="202">
        <f t="shared" ref="J155" si="13">H155</f>
        <v>3.5700000000000003E-2</v>
      </c>
      <c r="K155" s="97"/>
      <c r="L155" s="96"/>
    </row>
    <row r="156" spans="1:12" s="7" customFormat="1" ht="14.65" customHeight="1" x14ac:dyDescent="0.25">
      <c r="A156" s="165"/>
      <c r="B156" s="165"/>
      <c r="C156" s="158"/>
      <c r="D156" s="167"/>
      <c r="E156" s="170"/>
      <c r="F156" s="90"/>
      <c r="G156" s="91"/>
      <c r="H156" s="191"/>
      <c r="I156" s="206"/>
      <c r="J156" s="203"/>
      <c r="K156" s="92"/>
      <c r="L156" s="93"/>
    </row>
    <row r="157" spans="1:12" s="7" customFormat="1" ht="14.65" customHeight="1" x14ac:dyDescent="0.25">
      <c r="A157" s="165"/>
      <c r="B157" s="165"/>
      <c r="C157" s="158"/>
      <c r="D157" s="167"/>
      <c r="E157" s="170"/>
      <c r="F157" s="90"/>
      <c r="G157" s="91"/>
      <c r="H157" s="191"/>
      <c r="I157" s="204" t="s">
        <v>98</v>
      </c>
      <c r="J157" s="202">
        <v>0</v>
      </c>
      <c r="K157" s="92"/>
      <c r="L157" s="93"/>
    </row>
    <row r="158" spans="1:12" s="7" customFormat="1" ht="14.65" customHeight="1" x14ac:dyDescent="0.25">
      <c r="A158" s="165"/>
      <c r="B158" s="165"/>
      <c r="C158" s="158"/>
      <c r="D158" s="167"/>
      <c r="E158" s="170"/>
      <c r="F158" s="90"/>
      <c r="G158" s="91"/>
      <c r="H158" s="191"/>
      <c r="I158" s="205"/>
      <c r="J158" s="191"/>
      <c r="K158" s="92"/>
      <c r="L158" s="93"/>
    </row>
    <row r="159" spans="1:12" s="7" customFormat="1" ht="15" customHeight="1" thickBot="1" x14ac:dyDescent="0.3">
      <c r="A159" s="165"/>
      <c r="B159" s="165"/>
      <c r="C159" s="159"/>
      <c r="D159" s="168"/>
      <c r="E159" s="171"/>
      <c r="F159" s="101"/>
      <c r="G159" s="99"/>
      <c r="H159" s="192"/>
      <c r="I159" s="206"/>
      <c r="J159" s="203"/>
      <c r="K159" s="98"/>
      <c r="L159" s="100"/>
    </row>
    <row r="160" spans="1:12" s="7" customFormat="1" ht="40.9" customHeight="1" x14ac:dyDescent="0.25">
      <c r="A160" s="165"/>
      <c r="B160" s="165"/>
      <c r="C160" s="157">
        <v>7</v>
      </c>
      <c r="D160" s="166" t="s">
        <v>101</v>
      </c>
      <c r="E160" s="169" t="s">
        <v>102</v>
      </c>
      <c r="F160" s="95"/>
      <c r="G160" s="94"/>
      <c r="H160" s="190">
        <v>3.5700000000000003E-2</v>
      </c>
      <c r="I160" s="204" t="s">
        <v>97</v>
      </c>
      <c r="J160" s="202">
        <f t="shared" ref="J160" si="14">H160</f>
        <v>3.5700000000000003E-2</v>
      </c>
      <c r="K160" s="97"/>
      <c r="L160" s="96"/>
    </row>
    <row r="161" spans="1:12" s="7" customFormat="1" ht="14.65" customHeight="1" x14ac:dyDescent="0.25">
      <c r="A161" s="165"/>
      <c r="B161" s="165"/>
      <c r="C161" s="158"/>
      <c r="D161" s="167"/>
      <c r="E161" s="170"/>
      <c r="F161" s="90"/>
      <c r="G161" s="91"/>
      <c r="H161" s="191"/>
      <c r="I161" s="206"/>
      <c r="J161" s="203"/>
      <c r="K161" s="92"/>
      <c r="L161" s="93"/>
    </row>
    <row r="162" spans="1:12" s="7" customFormat="1" ht="14.65" customHeight="1" x14ac:dyDescent="0.25">
      <c r="A162" s="165"/>
      <c r="B162" s="165"/>
      <c r="C162" s="158"/>
      <c r="D162" s="167"/>
      <c r="E162" s="170"/>
      <c r="F162" s="90"/>
      <c r="G162" s="91"/>
      <c r="H162" s="191"/>
      <c r="I162" s="204" t="s">
        <v>98</v>
      </c>
      <c r="J162" s="202">
        <v>0</v>
      </c>
      <c r="K162" s="92"/>
      <c r="L162" s="93"/>
    </row>
    <row r="163" spans="1:12" s="7" customFormat="1" ht="14.65" customHeight="1" x14ac:dyDescent="0.25">
      <c r="A163" s="165"/>
      <c r="B163" s="165"/>
      <c r="C163" s="158"/>
      <c r="D163" s="167"/>
      <c r="E163" s="170"/>
      <c r="F163" s="90"/>
      <c r="G163" s="91"/>
      <c r="H163" s="191"/>
      <c r="I163" s="205"/>
      <c r="J163" s="191"/>
      <c r="K163" s="92"/>
      <c r="L163" s="93"/>
    </row>
    <row r="164" spans="1:12" s="7" customFormat="1" ht="15" customHeight="1" thickBot="1" x14ac:dyDescent="0.3">
      <c r="A164" s="165"/>
      <c r="B164" s="165"/>
      <c r="C164" s="159"/>
      <c r="D164" s="168"/>
      <c r="E164" s="171"/>
      <c r="F164" s="101"/>
      <c r="G164" s="99"/>
      <c r="H164" s="192"/>
      <c r="I164" s="206"/>
      <c r="J164" s="203"/>
      <c r="K164" s="98"/>
      <c r="L164" s="100"/>
    </row>
    <row r="165" spans="1:12" s="7" customFormat="1" ht="40.9" customHeight="1" x14ac:dyDescent="0.25">
      <c r="A165" s="165"/>
      <c r="B165" s="165"/>
      <c r="C165" s="157">
        <v>8</v>
      </c>
      <c r="D165" s="166" t="s">
        <v>103</v>
      </c>
      <c r="E165" s="169" t="s">
        <v>104</v>
      </c>
      <c r="F165" s="95"/>
      <c r="G165" s="94"/>
      <c r="H165" s="190">
        <v>2.98E-2</v>
      </c>
      <c r="I165" s="204" t="s">
        <v>97</v>
      </c>
      <c r="J165" s="202">
        <f t="shared" ref="J165" si="15">H165</f>
        <v>2.98E-2</v>
      </c>
      <c r="K165" s="97"/>
      <c r="L165" s="96"/>
    </row>
    <row r="166" spans="1:12" s="7" customFormat="1" ht="14.65" customHeight="1" x14ac:dyDescent="0.25">
      <c r="A166" s="165"/>
      <c r="B166" s="165"/>
      <c r="C166" s="158"/>
      <c r="D166" s="167"/>
      <c r="E166" s="170"/>
      <c r="F166" s="90"/>
      <c r="G166" s="91"/>
      <c r="H166" s="191"/>
      <c r="I166" s="206"/>
      <c r="J166" s="203"/>
      <c r="K166" s="92"/>
      <c r="L166" s="93"/>
    </row>
    <row r="167" spans="1:12" s="7" customFormat="1" ht="14.65" customHeight="1" x14ac:dyDescent="0.25">
      <c r="A167" s="165"/>
      <c r="B167" s="165"/>
      <c r="C167" s="158"/>
      <c r="D167" s="167"/>
      <c r="E167" s="170"/>
      <c r="F167" s="90"/>
      <c r="G167" s="91"/>
      <c r="H167" s="191"/>
      <c r="I167" s="204" t="s">
        <v>98</v>
      </c>
      <c r="J167" s="202">
        <v>0</v>
      </c>
      <c r="K167" s="92"/>
      <c r="L167" s="93"/>
    </row>
    <row r="168" spans="1:12" s="7" customFormat="1" ht="14.65" customHeight="1" x14ac:dyDescent="0.25">
      <c r="A168" s="165"/>
      <c r="B168" s="165"/>
      <c r="C168" s="158"/>
      <c r="D168" s="167"/>
      <c r="E168" s="170"/>
      <c r="F168" s="90"/>
      <c r="G168" s="91"/>
      <c r="H168" s="191"/>
      <c r="I168" s="205"/>
      <c r="J168" s="191"/>
      <c r="K168" s="92"/>
      <c r="L168" s="93"/>
    </row>
    <row r="169" spans="1:12" s="7" customFormat="1" ht="15" customHeight="1" thickBot="1" x14ac:dyDescent="0.3">
      <c r="A169" s="165"/>
      <c r="B169" s="165"/>
      <c r="C169" s="159"/>
      <c r="D169" s="168"/>
      <c r="E169" s="171"/>
      <c r="F169" s="101"/>
      <c r="G169" s="99"/>
      <c r="H169" s="192"/>
      <c r="I169" s="206"/>
      <c r="J169" s="203"/>
      <c r="K169" s="98"/>
      <c r="L169" s="100"/>
    </row>
    <row r="170" spans="1:12" s="7" customFormat="1" ht="12" thickBot="1" x14ac:dyDescent="0.3">
      <c r="A170" s="8"/>
      <c r="B170" s="8"/>
      <c r="C170" s="8"/>
      <c r="D170" s="13" t="s">
        <v>105</v>
      </c>
      <c r="E170" s="13"/>
      <c r="F170" s="13"/>
      <c r="G170" s="13"/>
      <c r="H170" s="56">
        <f>SUM(H20:H169)</f>
        <v>1.0005999999999997</v>
      </c>
      <c r="I170" s="142" t="s">
        <v>106</v>
      </c>
      <c r="J170" s="143"/>
      <c r="K170" s="23">
        <f>SUM(K20:K169)</f>
        <v>0</v>
      </c>
      <c r="L170" s="14"/>
    </row>
  </sheetData>
  <mergeCells count="269">
    <mergeCell ref="I165:I166"/>
    <mergeCell ref="I167:I169"/>
    <mergeCell ref="J165:J166"/>
    <mergeCell ref="J167:J169"/>
    <mergeCell ref="I157:I159"/>
    <mergeCell ref="J155:J156"/>
    <mergeCell ref="J157:J159"/>
    <mergeCell ref="I160:I161"/>
    <mergeCell ref="I162:I164"/>
    <mergeCell ref="J162:J164"/>
    <mergeCell ref="J160:J161"/>
    <mergeCell ref="J140:J141"/>
    <mergeCell ref="J142:J144"/>
    <mergeCell ref="J145:J146"/>
    <mergeCell ref="J147:J149"/>
    <mergeCell ref="I152:I154"/>
    <mergeCell ref="I150:I151"/>
    <mergeCell ref="J150:J151"/>
    <mergeCell ref="J152:J154"/>
    <mergeCell ref="I155:I156"/>
    <mergeCell ref="I140:I141"/>
    <mergeCell ref="I142:I144"/>
    <mergeCell ref="I145:I146"/>
    <mergeCell ref="I147:I149"/>
    <mergeCell ref="I127:I129"/>
    <mergeCell ref="I130:I131"/>
    <mergeCell ref="I132:I134"/>
    <mergeCell ref="I135:I136"/>
    <mergeCell ref="I137:I139"/>
    <mergeCell ref="I120:I121"/>
    <mergeCell ref="I122:I124"/>
    <mergeCell ref="J122:J124"/>
    <mergeCell ref="J120:J121"/>
    <mergeCell ref="I125:I126"/>
    <mergeCell ref="J125:J126"/>
    <mergeCell ref="J127:J129"/>
    <mergeCell ref="J130:J131"/>
    <mergeCell ref="J132:J134"/>
    <mergeCell ref="J137:J139"/>
    <mergeCell ref="J135:J136"/>
    <mergeCell ref="J113:J114"/>
    <mergeCell ref="I117:I119"/>
    <mergeCell ref="I115:I116"/>
    <mergeCell ref="J115:J116"/>
    <mergeCell ref="J117:J119"/>
    <mergeCell ref="J101:J102"/>
    <mergeCell ref="J103:J104"/>
    <mergeCell ref="J106:J107"/>
    <mergeCell ref="J108:J109"/>
    <mergeCell ref="J111:J112"/>
    <mergeCell ref="I108:I109"/>
    <mergeCell ref="I111:I112"/>
    <mergeCell ref="I113:I114"/>
    <mergeCell ref="J88:J89"/>
    <mergeCell ref="J91:J92"/>
    <mergeCell ref="J93:J94"/>
    <mergeCell ref="J96:J97"/>
    <mergeCell ref="J98:J99"/>
    <mergeCell ref="J76:J77"/>
    <mergeCell ref="J78:J79"/>
    <mergeCell ref="J81:J82"/>
    <mergeCell ref="J83:J84"/>
    <mergeCell ref="J86:J87"/>
    <mergeCell ref="J20:J21"/>
    <mergeCell ref="J23:J24"/>
    <mergeCell ref="J26:J27"/>
    <mergeCell ref="J28:J29"/>
    <mergeCell ref="J30:J31"/>
    <mergeCell ref="J32:J33"/>
    <mergeCell ref="J36:J37"/>
    <mergeCell ref="J38:J39"/>
    <mergeCell ref="J40:J41"/>
    <mergeCell ref="J42:J43"/>
    <mergeCell ref="J46:J47"/>
    <mergeCell ref="J48:J49"/>
    <mergeCell ref="I96:I97"/>
    <mergeCell ref="I98:I99"/>
    <mergeCell ref="I101:I102"/>
    <mergeCell ref="I103:I104"/>
    <mergeCell ref="I106:I107"/>
    <mergeCell ref="I26:I27"/>
    <mergeCell ref="I86:I87"/>
    <mergeCell ref="I88:I89"/>
    <mergeCell ref="I83:I84"/>
    <mergeCell ref="I81:I82"/>
    <mergeCell ref="I78:I79"/>
    <mergeCell ref="J63:J64"/>
    <mergeCell ref="J66:J67"/>
    <mergeCell ref="J68:J69"/>
    <mergeCell ref="J71:J72"/>
    <mergeCell ref="J73:J74"/>
    <mergeCell ref="J51:J52"/>
    <mergeCell ref="J53:J54"/>
    <mergeCell ref="J56:J57"/>
    <mergeCell ref="J58:J59"/>
    <mergeCell ref="J61:J62"/>
    <mergeCell ref="I23:I24"/>
    <mergeCell ref="I20:I21"/>
    <mergeCell ref="I91:I92"/>
    <mergeCell ref="I93:I94"/>
    <mergeCell ref="I38:I39"/>
    <mergeCell ref="I36:I37"/>
    <mergeCell ref="I32:I33"/>
    <mergeCell ref="I30:I31"/>
    <mergeCell ref="I28:I29"/>
    <mergeCell ref="I51:I52"/>
    <mergeCell ref="I48:I49"/>
    <mergeCell ref="I46:I47"/>
    <mergeCell ref="I42:I43"/>
    <mergeCell ref="I40:I41"/>
    <mergeCell ref="I63:I64"/>
    <mergeCell ref="I61:I62"/>
    <mergeCell ref="I58:I59"/>
    <mergeCell ref="I56:I57"/>
    <mergeCell ref="I53:I54"/>
    <mergeCell ref="I76:I77"/>
    <mergeCell ref="I73:I74"/>
    <mergeCell ref="I71:I72"/>
    <mergeCell ref="I68:I69"/>
    <mergeCell ref="I66:I67"/>
    <mergeCell ref="H100:H104"/>
    <mergeCell ref="H105:H109"/>
    <mergeCell ref="H110:H114"/>
    <mergeCell ref="H115:H119"/>
    <mergeCell ref="H120:H124"/>
    <mergeCell ref="H75:H79"/>
    <mergeCell ref="H80:H84"/>
    <mergeCell ref="H85:H89"/>
    <mergeCell ref="H90:H94"/>
    <mergeCell ref="H95:H99"/>
    <mergeCell ref="H50:H54"/>
    <mergeCell ref="H55:H59"/>
    <mergeCell ref="H60:H64"/>
    <mergeCell ref="H65:H69"/>
    <mergeCell ref="H70:H74"/>
    <mergeCell ref="C165:C169"/>
    <mergeCell ref="D165:D169"/>
    <mergeCell ref="E165:E169"/>
    <mergeCell ref="H130:H134"/>
    <mergeCell ref="H135:H139"/>
    <mergeCell ref="H140:H144"/>
    <mergeCell ref="H145:H149"/>
    <mergeCell ref="H150:H154"/>
    <mergeCell ref="H155:H159"/>
    <mergeCell ref="H160:H164"/>
    <mergeCell ref="H165:H169"/>
    <mergeCell ref="D155:D159"/>
    <mergeCell ref="E155:E159"/>
    <mergeCell ref="C160:C164"/>
    <mergeCell ref="D160:D164"/>
    <mergeCell ref="E160:E164"/>
    <mergeCell ref="G125:G129"/>
    <mergeCell ref="F125:F129"/>
    <mergeCell ref="H125:H129"/>
    <mergeCell ref="C150:C154"/>
    <mergeCell ref="D150:D154"/>
    <mergeCell ref="E150:E154"/>
    <mergeCell ref="C140:C144"/>
    <mergeCell ref="D140:D144"/>
    <mergeCell ref="E140:E144"/>
    <mergeCell ref="C145:C149"/>
    <mergeCell ref="D145:D149"/>
    <mergeCell ref="E145:E149"/>
    <mergeCell ref="D120:D124"/>
    <mergeCell ref="E120:E124"/>
    <mergeCell ref="C135:C139"/>
    <mergeCell ref="D135:D139"/>
    <mergeCell ref="E135:E139"/>
    <mergeCell ref="C115:C119"/>
    <mergeCell ref="D115:D119"/>
    <mergeCell ref="E115:E119"/>
    <mergeCell ref="C125:C129"/>
    <mergeCell ref="C130:C134"/>
    <mergeCell ref="L25:L29"/>
    <mergeCell ref="D30:D34"/>
    <mergeCell ref="E30:E34"/>
    <mergeCell ref="D95:D99"/>
    <mergeCell ref="E95:E99"/>
    <mergeCell ref="C80:C84"/>
    <mergeCell ref="D80:D84"/>
    <mergeCell ref="E80:E84"/>
    <mergeCell ref="C85:C89"/>
    <mergeCell ref="D85:D89"/>
    <mergeCell ref="E85:E89"/>
    <mergeCell ref="C70:C74"/>
    <mergeCell ref="D70:D74"/>
    <mergeCell ref="E70:E74"/>
    <mergeCell ref="C75:C79"/>
    <mergeCell ref="D75:D79"/>
    <mergeCell ref="E75:E79"/>
    <mergeCell ref="C25:C29"/>
    <mergeCell ref="C30:C34"/>
    <mergeCell ref="C40:C44"/>
    <mergeCell ref="C45:C49"/>
    <mergeCell ref="C55:C59"/>
    <mergeCell ref="C50:C54"/>
    <mergeCell ref="D50:D54"/>
    <mergeCell ref="D2:L2"/>
    <mergeCell ref="E45:E49"/>
    <mergeCell ref="D20:D24"/>
    <mergeCell ref="H20:H24"/>
    <mergeCell ref="K20:K24"/>
    <mergeCell ref="E20:E24"/>
    <mergeCell ref="D45:D49"/>
    <mergeCell ref="F45:F49"/>
    <mergeCell ref="G45:G49"/>
    <mergeCell ref="H30:H34"/>
    <mergeCell ref="H45:H49"/>
    <mergeCell ref="K45:K49"/>
    <mergeCell ref="L45:L49"/>
    <mergeCell ref="L20:L24"/>
    <mergeCell ref="D35:D39"/>
    <mergeCell ref="H35:H39"/>
    <mergeCell ref="D40:D44"/>
    <mergeCell ref="H40:H44"/>
    <mergeCell ref="D25:D29"/>
    <mergeCell ref="E25:E29"/>
    <mergeCell ref="F25:F29"/>
    <mergeCell ref="G25:G29"/>
    <mergeCell ref="H25:H29"/>
    <mergeCell ref="K25:K29"/>
    <mergeCell ref="A18:A19"/>
    <mergeCell ref="A20:A129"/>
    <mergeCell ref="A130:A169"/>
    <mergeCell ref="F20:F24"/>
    <mergeCell ref="G20:G24"/>
    <mergeCell ref="C20:C24"/>
    <mergeCell ref="E35:E39"/>
    <mergeCell ref="E40:E44"/>
    <mergeCell ref="C35:C39"/>
    <mergeCell ref="D125:D129"/>
    <mergeCell ref="E125:E129"/>
    <mergeCell ref="D130:D134"/>
    <mergeCell ref="E130:E134"/>
    <mergeCell ref="D55:D59"/>
    <mergeCell ref="E55:E59"/>
    <mergeCell ref="D65:D69"/>
    <mergeCell ref="E65:E69"/>
    <mergeCell ref="C18:C19"/>
    <mergeCell ref="C65:C69"/>
    <mergeCell ref="C110:C114"/>
    <mergeCell ref="D110:D114"/>
    <mergeCell ref="E110:E114"/>
    <mergeCell ref="E50:E54"/>
    <mergeCell ref="C60:C64"/>
    <mergeCell ref="I170:J170"/>
    <mergeCell ref="C12:D12"/>
    <mergeCell ref="I12:K12"/>
    <mergeCell ref="I13:K13"/>
    <mergeCell ref="I14:K14"/>
    <mergeCell ref="D18:E18"/>
    <mergeCell ref="F18:G18"/>
    <mergeCell ref="C155:C159"/>
    <mergeCell ref="B18:B19"/>
    <mergeCell ref="B20:B129"/>
    <mergeCell ref="B130:B169"/>
    <mergeCell ref="D60:D64"/>
    <mergeCell ref="E60:E64"/>
    <mergeCell ref="C100:C104"/>
    <mergeCell ref="D100:D104"/>
    <mergeCell ref="E100:E104"/>
    <mergeCell ref="C105:C109"/>
    <mergeCell ref="D105:D109"/>
    <mergeCell ref="E105:E109"/>
    <mergeCell ref="C90:C94"/>
    <mergeCell ref="D90:D94"/>
    <mergeCell ref="E90:E94"/>
    <mergeCell ref="C95:C99"/>
    <mergeCell ref="C120:C124"/>
  </mergeCells>
  <phoneticPr fontId="14" type="noConversion"/>
  <dataValidations count="1">
    <dataValidation type="list" allowBlank="1" showInputMessage="1" showErrorMessage="1" sqref="F20:F125 F130:F169" xr:uid="{DFC3B36F-5A4F-426F-8A72-96B9E2EEB488}">
      <formula1>$I$20:$I$23</formula1>
    </dataValidation>
  </dataValidations>
  <pageMargins left="0.25" right="0.25" top="0.75" bottom="0.75" header="0.3" footer="0.3"/>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A36AA-ABE2-4932-A514-86BEEA0DEDBF}">
  <dimension ref="A1:K26"/>
  <sheetViews>
    <sheetView workbookViewId="0">
      <selection activeCell="K3" sqref="K3"/>
    </sheetView>
  </sheetViews>
  <sheetFormatPr defaultRowHeight="15" x14ac:dyDescent="0.25"/>
  <cols>
    <col min="2" max="2" width="17.5703125" customWidth="1"/>
    <col min="3" max="3" width="70.28515625" customWidth="1"/>
    <col min="4" max="4" width="49" customWidth="1"/>
    <col min="5" max="5" width="13.42578125" customWidth="1"/>
    <col min="6" max="6" width="19.7109375" customWidth="1"/>
    <col min="7" max="7" width="13.28515625" customWidth="1"/>
    <col min="8" max="8" width="58.28515625" customWidth="1"/>
    <col min="10" max="10" width="10.5703125" customWidth="1"/>
    <col min="11" max="11" width="33.7109375" customWidth="1"/>
  </cols>
  <sheetData>
    <row r="1" spans="1:11" ht="15.75" x14ac:dyDescent="0.25">
      <c r="A1" s="102"/>
      <c r="B1" s="102"/>
      <c r="C1" s="103"/>
      <c r="D1" s="103"/>
      <c r="E1" s="207" t="s">
        <v>107</v>
      </c>
      <c r="F1" s="207"/>
      <c r="G1" s="207"/>
      <c r="H1" s="104"/>
      <c r="I1" s="104"/>
      <c r="J1" s="104"/>
      <c r="K1" s="103"/>
    </row>
    <row r="2" spans="1:11" ht="47.25" x14ac:dyDescent="0.25">
      <c r="A2" s="105" t="s">
        <v>108</v>
      </c>
      <c r="B2" s="105" t="s">
        <v>109</v>
      </c>
      <c r="C2" s="105" t="s">
        <v>110</v>
      </c>
      <c r="D2" s="105" t="s">
        <v>111</v>
      </c>
      <c r="E2" s="106" t="s">
        <v>19</v>
      </c>
      <c r="F2" s="107" t="s">
        <v>112</v>
      </c>
      <c r="G2" s="107" t="s">
        <v>113</v>
      </c>
      <c r="H2" s="108" t="s">
        <v>114</v>
      </c>
      <c r="I2" s="109" t="s">
        <v>115</v>
      </c>
      <c r="J2" s="108" t="s">
        <v>116</v>
      </c>
      <c r="K2" s="105" t="s">
        <v>117</v>
      </c>
    </row>
    <row r="3" spans="1:11" ht="110.65" customHeight="1" x14ac:dyDescent="0.25">
      <c r="A3" s="110" t="s">
        <v>118</v>
      </c>
      <c r="B3" s="110" t="s">
        <v>119</v>
      </c>
      <c r="C3" s="123" t="s">
        <v>210</v>
      </c>
      <c r="D3" s="111" t="s">
        <v>211</v>
      </c>
      <c r="E3" s="125">
        <f>IF(F3='[3]Priority Ratings'!$C$21,'[3]Priority Ratings'!$B$21,IF(F3='[3]Priority Ratings'!$C$22,'[3]Priority Ratings'!$B$22,IF(F3='[3]Priority Ratings'!$C$23,'[3]Priority Ratings'!$B$23,IF(F3='[3]Priority Ratings'!$C$24,'[3]Priority Ratings'!$B$24,IF(F3='[3]Priority Ratings'!$C$25,'[3]Priority Ratings'!$B$25,IF(F3='[3]Priority Ratings'!$C$26,'[3]Priority Ratings'!$B$26,IF(F3='[3]Priority Ratings'!$C$27,'[3]Priority Ratings'!$B$27,"No Rating")))))))</f>
        <v>5</v>
      </c>
      <c r="F3" s="126" t="s">
        <v>25</v>
      </c>
      <c r="G3" s="114">
        <f t="shared" ref="G3:G22" si="0">E3/$E$22</f>
        <v>5.8823529411764705E-2</v>
      </c>
      <c r="H3" s="127" t="s">
        <v>120</v>
      </c>
      <c r="I3" s="116">
        <v>0</v>
      </c>
      <c r="J3" s="117">
        <v>0.03</v>
      </c>
      <c r="K3" s="118"/>
    </row>
    <row r="4" spans="1:11" ht="72" customHeight="1" x14ac:dyDescent="0.25">
      <c r="A4" s="110" t="s">
        <v>121</v>
      </c>
      <c r="B4" s="110" t="s">
        <v>119</v>
      </c>
      <c r="C4" s="123" t="s">
        <v>122</v>
      </c>
      <c r="D4" s="111" t="s">
        <v>123</v>
      </c>
      <c r="E4" s="112">
        <f>IF(F4='[3]Priority Ratings'!$C$21,'[3]Priority Ratings'!$B$21,IF(F4='[3]Priority Ratings'!$C$22,'[3]Priority Ratings'!$B$22,IF(F4='[3]Priority Ratings'!$C$23,'[3]Priority Ratings'!$B$23,IF(F4='[3]Priority Ratings'!$C$24,'[3]Priority Ratings'!$B$24,IF(F4='[3]Priority Ratings'!$C$25,'[3]Priority Ratings'!$B$25,IF(F4='[3]Priority Ratings'!$C$26,'[3]Priority Ratings'!$B$26,IF(F4='[3]Priority Ratings'!$C$27,'[3]Priority Ratings'!$B$27,"No Rating")))))))</f>
        <v>5</v>
      </c>
      <c r="F4" s="113" t="s">
        <v>25</v>
      </c>
      <c r="G4" s="114">
        <f t="shared" si="0"/>
        <v>5.8823529411764705E-2</v>
      </c>
      <c r="H4" s="115" t="s">
        <v>124</v>
      </c>
      <c r="I4" s="116"/>
      <c r="J4" s="117">
        <f>I4*G4</f>
        <v>0</v>
      </c>
      <c r="K4" s="118"/>
    </row>
    <row r="5" spans="1:11" ht="107.65" customHeight="1" x14ac:dyDescent="0.25">
      <c r="A5" s="110" t="s">
        <v>125</v>
      </c>
      <c r="B5" s="110" t="s">
        <v>119</v>
      </c>
      <c r="C5" s="123" t="s">
        <v>126</v>
      </c>
      <c r="D5" s="111" t="s">
        <v>127</v>
      </c>
      <c r="E5" s="112">
        <f>IF(F5='[3]Priority Ratings'!$C$21,'[3]Priority Ratings'!$B$21,IF(F5='[3]Priority Ratings'!$C$22,'[3]Priority Ratings'!$B$22,IF(F5='[3]Priority Ratings'!$C$23,'[3]Priority Ratings'!$B$23,IF(F5='[3]Priority Ratings'!$C$24,'[3]Priority Ratings'!$B$24,IF(F5='[3]Priority Ratings'!$C$25,'[3]Priority Ratings'!$B$25,IF(F5='[3]Priority Ratings'!$C$26,'[3]Priority Ratings'!$B$26,IF(F5='[3]Priority Ratings'!$C$27,'[3]Priority Ratings'!$B$27,"No Rating")))))))</f>
        <v>5</v>
      </c>
      <c r="F5" s="113" t="s">
        <v>25</v>
      </c>
      <c r="G5" s="114">
        <f t="shared" si="0"/>
        <v>5.8823529411764705E-2</v>
      </c>
      <c r="H5" s="127" t="s">
        <v>128</v>
      </c>
      <c r="I5" s="116"/>
      <c r="J5" s="117">
        <f t="shared" ref="J5:J21" si="1">I5*G5</f>
        <v>0</v>
      </c>
      <c r="K5" s="118"/>
    </row>
    <row r="6" spans="1:11" ht="72.599999999999994" customHeight="1" x14ac:dyDescent="0.25">
      <c r="A6" s="110" t="s">
        <v>129</v>
      </c>
      <c r="B6" s="110" t="s">
        <v>119</v>
      </c>
      <c r="C6" s="123" t="s">
        <v>130</v>
      </c>
      <c r="D6" s="124" t="s">
        <v>131</v>
      </c>
      <c r="E6" s="112">
        <f>IF(F6='[3]Priority Ratings'!$C$21,'[3]Priority Ratings'!$B$21,IF(F6='[3]Priority Ratings'!$C$22,'[3]Priority Ratings'!$B$22,IF(F6='[3]Priority Ratings'!$C$23,'[3]Priority Ratings'!$B$23,IF(F6='[3]Priority Ratings'!$C$24,'[3]Priority Ratings'!$B$24,IF(F6='[3]Priority Ratings'!$C$25,'[3]Priority Ratings'!$B$25,IF(F6='[3]Priority Ratings'!$C$26,'[3]Priority Ratings'!$B$26,IF(F6='[3]Priority Ratings'!$C$27,'[3]Priority Ratings'!$B$27,"No Rating")))))))</f>
        <v>5</v>
      </c>
      <c r="F6" s="113" t="s">
        <v>25</v>
      </c>
      <c r="G6" s="114">
        <f t="shared" si="0"/>
        <v>5.8823529411764705E-2</v>
      </c>
      <c r="H6" s="115" t="s">
        <v>132</v>
      </c>
      <c r="I6" s="116"/>
      <c r="J6" s="117">
        <f t="shared" si="1"/>
        <v>0</v>
      </c>
      <c r="K6" s="118"/>
    </row>
    <row r="7" spans="1:11" ht="91.15" customHeight="1" x14ac:dyDescent="0.25">
      <c r="A7" s="110" t="s">
        <v>133</v>
      </c>
      <c r="B7" s="110" t="s">
        <v>119</v>
      </c>
      <c r="C7" s="123" t="s">
        <v>134</v>
      </c>
      <c r="D7" s="111" t="s">
        <v>135</v>
      </c>
      <c r="E7" s="112">
        <f>IF(F7='[3]Priority Ratings'!$C$21,'[3]Priority Ratings'!$B$21,IF(F7='[3]Priority Ratings'!$C$22,'[3]Priority Ratings'!$B$22,IF(F7='[3]Priority Ratings'!$C$23,'[3]Priority Ratings'!$B$23,IF(F7='[3]Priority Ratings'!$C$24,'[3]Priority Ratings'!$B$24,IF(F7='[3]Priority Ratings'!$C$25,'[3]Priority Ratings'!$B$25,IF(F7='[3]Priority Ratings'!$C$26,'[3]Priority Ratings'!$B$26,IF(F7='[3]Priority Ratings'!$C$27,'[3]Priority Ratings'!$B$27,"No Rating")))))))</f>
        <v>5</v>
      </c>
      <c r="F7" s="113" t="s">
        <v>25</v>
      </c>
      <c r="G7" s="114">
        <f t="shared" si="0"/>
        <v>5.8823529411764705E-2</v>
      </c>
      <c r="H7" s="115" t="s">
        <v>136</v>
      </c>
      <c r="I7" s="116"/>
      <c r="J7" s="117">
        <f t="shared" si="1"/>
        <v>0</v>
      </c>
      <c r="K7" s="118"/>
    </row>
    <row r="8" spans="1:11" ht="96.6" customHeight="1" x14ac:dyDescent="0.25">
      <c r="A8" s="110" t="s">
        <v>137</v>
      </c>
      <c r="B8" s="110" t="s">
        <v>119</v>
      </c>
      <c r="C8" s="128" t="s">
        <v>138</v>
      </c>
      <c r="D8" s="111" t="s">
        <v>139</v>
      </c>
      <c r="E8" s="112">
        <f>IF(F8='[3]Priority Ratings'!$C$21,'[3]Priority Ratings'!$B$21,IF(F8='[3]Priority Ratings'!$C$22,'[3]Priority Ratings'!$B$22,IF(F8='[3]Priority Ratings'!$C$23,'[3]Priority Ratings'!$B$23,IF(F8='[3]Priority Ratings'!$C$24,'[3]Priority Ratings'!$B$24,IF(F8='[3]Priority Ratings'!$C$25,'[3]Priority Ratings'!$B$25,IF(F8='[3]Priority Ratings'!$C$26,'[3]Priority Ratings'!$B$26,IF(F8='[3]Priority Ratings'!$C$27,'[3]Priority Ratings'!$B$27,"No Rating")))))))</f>
        <v>5</v>
      </c>
      <c r="F8" s="113" t="s">
        <v>25</v>
      </c>
      <c r="G8" s="114">
        <f t="shared" si="0"/>
        <v>5.8823529411764705E-2</v>
      </c>
      <c r="H8" s="115" t="s">
        <v>140</v>
      </c>
      <c r="I8" s="116"/>
      <c r="J8" s="117">
        <f t="shared" si="1"/>
        <v>0</v>
      </c>
      <c r="K8" s="118"/>
    </row>
    <row r="9" spans="1:11" ht="80.099999999999994" customHeight="1" x14ac:dyDescent="0.25">
      <c r="A9" s="110" t="s">
        <v>141</v>
      </c>
      <c r="B9" s="110" t="s">
        <v>142</v>
      </c>
      <c r="C9" s="129" t="s">
        <v>143</v>
      </c>
      <c r="D9" s="111" t="s">
        <v>144</v>
      </c>
      <c r="E9" s="112">
        <f>IF(F9='[3]Priority Ratings'!$C$21,'[3]Priority Ratings'!$B$21,IF(F9='[3]Priority Ratings'!$C$22,'[3]Priority Ratings'!$B$22,IF(F9='[3]Priority Ratings'!$C$23,'[3]Priority Ratings'!$B$23,IF(F9='[3]Priority Ratings'!$C$24,'[3]Priority Ratings'!$B$24,IF(F9='[3]Priority Ratings'!$C$25,'[3]Priority Ratings'!$B$25,IF(F9='[3]Priority Ratings'!$C$26,'[3]Priority Ratings'!$B$26,IF(F9='[3]Priority Ratings'!$C$27,'[3]Priority Ratings'!$B$27,"No Rating")))))))</f>
        <v>5</v>
      </c>
      <c r="F9" s="113" t="s">
        <v>25</v>
      </c>
      <c r="G9" s="114">
        <f t="shared" si="0"/>
        <v>5.8823529411764705E-2</v>
      </c>
      <c r="H9" s="115" t="s">
        <v>145</v>
      </c>
      <c r="I9" s="116"/>
      <c r="J9" s="117"/>
      <c r="K9" s="118"/>
    </row>
    <row r="10" spans="1:11" ht="126" customHeight="1" x14ac:dyDescent="0.25">
      <c r="A10" s="110" t="s">
        <v>146</v>
      </c>
      <c r="B10" s="110" t="s">
        <v>119</v>
      </c>
      <c r="C10" s="123" t="s">
        <v>147</v>
      </c>
      <c r="D10" s="124" t="s">
        <v>148</v>
      </c>
      <c r="E10" s="112">
        <f>IF(F10='[3]Priority Ratings'!$C$21,'[3]Priority Ratings'!$B$21,IF(F10='[3]Priority Ratings'!$C$22,'[3]Priority Ratings'!$B$22,IF(F10='[3]Priority Ratings'!$C$23,'[3]Priority Ratings'!$B$23,IF(F10='[3]Priority Ratings'!$C$24,'[3]Priority Ratings'!$B$24,IF(F10='[3]Priority Ratings'!$C$25,'[3]Priority Ratings'!$B$25,IF(F10='[3]Priority Ratings'!$C$26,'[3]Priority Ratings'!$B$26,IF(F10='[3]Priority Ratings'!$C$27,'[3]Priority Ratings'!$B$27,"No Rating")))))))</f>
        <v>5</v>
      </c>
      <c r="F10" s="113" t="s">
        <v>25</v>
      </c>
      <c r="G10" s="114">
        <f t="shared" si="0"/>
        <v>5.8823529411764705E-2</v>
      </c>
      <c r="H10" s="115" t="s">
        <v>149</v>
      </c>
      <c r="I10" s="116"/>
      <c r="J10" s="117">
        <f t="shared" si="1"/>
        <v>0</v>
      </c>
      <c r="K10" s="118"/>
    </row>
    <row r="11" spans="1:11" ht="80.650000000000006" customHeight="1" x14ac:dyDescent="0.25">
      <c r="A11" s="110" t="s">
        <v>150</v>
      </c>
      <c r="B11" s="110" t="s">
        <v>119</v>
      </c>
      <c r="C11" s="123" t="s">
        <v>151</v>
      </c>
      <c r="D11" s="111" t="s">
        <v>152</v>
      </c>
      <c r="E11" s="112">
        <v>6</v>
      </c>
      <c r="F11" s="113" t="s">
        <v>25</v>
      </c>
      <c r="G11" s="114">
        <f t="shared" si="0"/>
        <v>7.0588235294117646E-2</v>
      </c>
      <c r="H11" s="115" t="s">
        <v>153</v>
      </c>
      <c r="I11" s="116"/>
      <c r="J11" s="117">
        <f t="shared" si="1"/>
        <v>0</v>
      </c>
      <c r="K11" s="118"/>
    </row>
    <row r="12" spans="1:11" ht="89.1" customHeight="1" x14ac:dyDescent="0.25">
      <c r="A12" s="110" t="s">
        <v>154</v>
      </c>
      <c r="B12" s="110" t="s">
        <v>119</v>
      </c>
      <c r="C12" s="123" t="s">
        <v>155</v>
      </c>
      <c r="D12" s="111" t="s">
        <v>156</v>
      </c>
      <c r="E12" s="112">
        <f>IF(F12='[3]Priority Ratings'!$C$21,'[3]Priority Ratings'!$B$21,IF(F12='[3]Priority Ratings'!$C$22,'[3]Priority Ratings'!$B$22,IF(F12='[3]Priority Ratings'!$C$23,'[3]Priority Ratings'!$B$23,IF(F12='[3]Priority Ratings'!$C$24,'[3]Priority Ratings'!$B$24,IF(F12='[3]Priority Ratings'!$C$25,'[3]Priority Ratings'!$B$25,IF(F12='[3]Priority Ratings'!$C$26,'[3]Priority Ratings'!$B$26,IF(F12='[3]Priority Ratings'!$C$27,'[3]Priority Ratings'!$B$27,"No Rating")))))))</f>
        <v>5</v>
      </c>
      <c r="F12" s="113" t="s">
        <v>25</v>
      </c>
      <c r="G12" s="114">
        <f t="shared" si="0"/>
        <v>5.8823529411764705E-2</v>
      </c>
      <c r="H12" s="115" t="s">
        <v>157</v>
      </c>
      <c r="I12" s="116"/>
      <c r="J12" s="117">
        <f t="shared" si="1"/>
        <v>0</v>
      </c>
      <c r="K12" s="118"/>
    </row>
    <row r="13" spans="1:11" ht="77.099999999999994" customHeight="1" x14ac:dyDescent="0.25">
      <c r="A13" s="110" t="s">
        <v>158</v>
      </c>
      <c r="B13" s="110" t="s">
        <v>119</v>
      </c>
      <c r="C13" s="123" t="s">
        <v>159</v>
      </c>
      <c r="D13" s="111" t="s">
        <v>160</v>
      </c>
      <c r="E13" s="112">
        <f>IF(F13='[3]Priority Ratings'!$C$21,'[3]Priority Ratings'!$B$21,IF(F13='[3]Priority Ratings'!$C$22,'[3]Priority Ratings'!$B$22,IF(F13='[3]Priority Ratings'!$C$23,'[3]Priority Ratings'!$B$23,IF(F13='[3]Priority Ratings'!$C$24,'[3]Priority Ratings'!$B$24,IF(F13='[3]Priority Ratings'!$C$25,'[3]Priority Ratings'!$B$25,IF(F13='[3]Priority Ratings'!$C$26,'[3]Priority Ratings'!$B$26,IF(F13='[3]Priority Ratings'!$C$27,'[3]Priority Ratings'!$B$27,"No Rating")))))))</f>
        <v>5</v>
      </c>
      <c r="F13" s="113" t="s">
        <v>25</v>
      </c>
      <c r="G13" s="114">
        <f t="shared" si="0"/>
        <v>5.8823529411764705E-2</v>
      </c>
      <c r="H13" s="115" t="s">
        <v>161</v>
      </c>
      <c r="I13" s="116"/>
      <c r="J13" s="117">
        <f t="shared" si="1"/>
        <v>0</v>
      </c>
      <c r="K13" s="118"/>
    </row>
    <row r="14" spans="1:11" ht="127.5" customHeight="1" x14ac:dyDescent="0.25">
      <c r="A14" s="110" t="s">
        <v>162</v>
      </c>
      <c r="B14" s="110" t="s">
        <v>119</v>
      </c>
      <c r="C14" s="124" t="s">
        <v>163</v>
      </c>
      <c r="D14" s="124" t="s">
        <v>164</v>
      </c>
      <c r="E14" s="112">
        <f>IF(F14='[3]Priority Ratings'!$C$21,'[3]Priority Ratings'!$B$21,IF(F14='[3]Priority Ratings'!$C$22,'[3]Priority Ratings'!$B$22,IF(F14='[3]Priority Ratings'!$C$23,'[3]Priority Ratings'!$B$23,IF(F14='[3]Priority Ratings'!$C$24,'[3]Priority Ratings'!$B$24,IF(F14='[3]Priority Ratings'!$C$25,'[3]Priority Ratings'!$B$25,IF(F14='[3]Priority Ratings'!$C$26,'[3]Priority Ratings'!$B$26,IF(F14='[3]Priority Ratings'!$C$27,'[3]Priority Ratings'!$B$27,"No Rating")))))))</f>
        <v>5</v>
      </c>
      <c r="F14" s="113" t="s">
        <v>25</v>
      </c>
      <c r="G14" s="114">
        <f t="shared" si="0"/>
        <v>5.8823529411764705E-2</v>
      </c>
      <c r="H14" s="127" t="s">
        <v>165</v>
      </c>
      <c r="I14" s="116"/>
      <c r="J14" s="117">
        <f t="shared" si="1"/>
        <v>0</v>
      </c>
      <c r="K14" s="118"/>
    </row>
    <row r="15" spans="1:11" ht="80.099999999999994" customHeight="1" x14ac:dyDescent="0.25">
      <c r="A15" s="110" t="s">
        <v>166</v>
      </c>
      <c r="B15" s="110" t="s">
        <v>119</v>
      </c>
      <c r="C15" s="123" t="s">
        <v>167</v>
      </c>
      <c r="D15" s="124" t="s">
        <v>168</v>
      </c>
      <c r="E15" s="112">
        <f>IF(F15='[3]Priority Ratings'!$C$21,'[3]Priority Ratings'!$B$21,IF(F15='[3]Priority Ratings'!$C$22,'[3]Priority Ratings'!$B$22,IF(F15='[3]Priority Ratings'!$C$23,'[3]Priority Ratings'!$B$23,IF(F15='[3]Priority Ratings'!$C$24,'[3]Priority Ratings'!$B$24,IF(F15='[3]Priority Ratings'!$C$25,'[3]Priority Ratings'!$B$25,IF(F15='[3]Priority Ratings'!$C$26,'[3]Priority Ratings'!$B$26,IF(F15='[3]Priority Ratings'!$C$27,'[3]Priority Ratings'!$B$27,"No Rating")))))))</f>
        <v>5</v>
      </c>
      <c r="F15" s="113" t="s">
        <v>25</v>
      </c>
      <c r="G15" s="114">
        <f t="shared" si="0"/>
        <v>5.8823529411764705E-2</v>
      </c>
      <c r="H15" s="115" t="s">
        <v>169</v>
      </c>
      <c r="I15" s="116"/>
      <c r="J15" s="117">
        <f t="shared" si="1"/>
        <v>0</v>
      </c>
      <c r="K15" s="118"/>
    </row>
    <row r="16" spans="1:11" ht="91.15" customHeight="1" x14ac:dyDescent="0.25">
      <c r="A16" s="110" t="s">
        <v>170</v>
      </c>
      <c r="B16" s="110" t="s">
        <v>119</v>
      </c>
      <c r="C16" s="123" t="s">
        <v>171</v>
      </c>
      <c r="D16" s="124" t="s">
        <v>172</v>
      </c>
      <c r="E16" s="112">
        <f>IF(F16='[3]Priority Ratings'!$C$21,'[3]Priority Ratings'!$B$21,IF(F16='[3]Priority Ratings'!$C$22,'[3]Priority Ratings'!$B$22,IF(F16='[3]Priority Ratings'!$C$23,'[3]Priority Ratings'!$B$23,IF(F16='[3]Priority Ratings'!$C$24,'[3]Priority Ratings'!$B$24,IF(F16='[3]Priority Ratings'!$C$25,'[3]Priority Ratings'!$B$25,IF(F16='[3]Priority Ratings'!$C$26,'[3]Priority Ratings'!$B$26,IF(F16='[3]Priority Ratings'!$C$27,'[3]Priority Ratings'!$B$27,"No Rating")))))))</f>
        <v>5</v>
      </c>
      <c r="F16" s="113" t="s">
        <v>25</v>
      </c>
      <c r="G16" s="114">
        <f t="shared" si="0"/>
        <v>5.8823529411764705E-2</v>
      </c>
      <c r="H16" s="115" t="s">
        <v>173</v>
      </c>
      <c r="I16" s="116"/>
      <c r="J16" s="117">
        <f t="shared" si="1"/>
        <v>0</v>
      </c>
      <c r="K16" s="118"/>
    </row>
    <row r="17" spans="1:11" ht="62.1" customHeight="1" x14ac:dyDescent="0.25">
      <c r="A17" s="110" t="s">
        <v>174</v>
      </c>
      <c r="B17" s="110" t="s">
        <v>119</v>
      </c>
      <c r="C17" s="123" t="s">
        <v>175</v>
      </c>
      <c r="D17" s="124" t="s">
        <v>176</v>
      </c>
      <c r="E17" s="112">
        <f>IF(F17='[3]Priority Ratings'!$C$21,'[3]Priority Ratings'!$B$21,IF(F17='[3]Priority Ratings'!$C$22,'[3]Priority Ratings'!$B$22,IF(F17='[3]Priority Ratings'!$C$23,'[3]Priority Ratings'!$B$23,IF(F17='[3]Priority Ratings'!$C$24,'[3]Priority Ratings'!$B$24,IF(F17='[3]Priority Ratings'!$C$25,'[3]Priority Ratings'!$B$25,IF(F17='[3]Priority Ratings'!$C$26,'[3]Priority Ratings'!$B$26,IF(F17='[3]Priority Ratings'!$C$27,'[3]Priority Ratings'!$B$27,"No Rating")))))))</f>
        <v>5</v>
      </c>
      <c r="F17" s="113" t="s">
        <v>25</v>
      </c>
      <c r="G17" s="114">
        <f t="shared" si="0"/>
        <v>5.8823529411764705E-2</v>
      </c>
      <c r="H17" s="115" t="s">
        <v>177</v>
      </c>
      <c r="I17" s="116"/>
      <c r="J17" s="117">
        <f t="shared" si="1"/>
        <v>0</v>
      </c>
      <c r="K17" s="118"/>
    </row>
    <row r="18" spans="1:11" ht="72.599999999999994" customHeight="1" x14ac:dyDescent="0.25">
      <c r="A18" s="110" t="s">
        <v>178</v>
      </c>
      <c r="B18" s="110" t="s">
        <v>119</v>
      </c>
      <c r="C18" s="123" t="s">
        <v>179</v>
      </c>
      <c r="D18" s="124" t="s">
        <v>180</v>
      </c>
      <c r="E18" s="112">
        <f>IF(F18='[3]Priority Ratings'!$C$21,'[3]Priority Ratings'!$B$21,IF(F18='[3]Priority Ratings'!$C$22,'[3]Priority Ratings'!$B$22,IF(F18='[3]Priority Ratings'!$C$23,'[3]Priority Ratings'!$B$23,IF(F18='[3]Priority Ratings'!$C$24,'[3]Priority Ratings'!$B$24,IF(F18='[3]Priority Ratings'!$C$25,'[3]Priority Ratings'!$B$25,IF(F18='[3]Priority Ratings'!$C$26,'[3]Priority Ratings'!$B$26,IF(F18='[3]Priority Ratings'!$C$27,'[3]Priority Ratings'!$B$27,"No Rating")))))))</f>
        <v>5</v>
      </c>
      <c r="F18" s="113" t="s">
        <v>25</v>
      </c>
      <c r="G18" s="114">
        <f t="shared" si="0"/>
        <v>5.8823529411764705E-2</v>
      </c>
      <c r="H18" s="115" t="s">
        <v>181</v>
      </c>
      <c r="I18" s="116"/>
      <c r="J18" s="117">
        <f t="shared" si="1"/>
        <v>0</v>
      </c>
      <c r="K18" s="118"/>
    </row>
    <row r="19" spans="1:11" ht="82.15" customHeight="1" x14ac:dyDescent="0.25">
      <c r="A19" s="110" t="s">
        <v>182</v>
      </c>
      <c r="B19" s="110" t="s">
        <v>119</v>
      </c>
      <c r="C19" s="123" t="s">
        <v>183</v>
      </c>
      <c r="D19" s="124" t="s">
        <v>184</v>
      </c>
      <c r="E19" s="112">
        <f>IF(F19='[3]Priority Ratings'!$C$21,'[3]Priority Ratings'!$B$21,IF(F19='[3]Priority Ratings'!$C$22,'[3]Priority Ratings'!$B$22,IF(F19='[3]Priority Ratings'!$C$23,'[3]Priority Ratings'!$B$23,IF(F19='[3]Priority Ratings'!$C$24,'[3]Priority Ratings'!$B$24,IF(F19='[3]Priority Ratings'!$C$25,'[3]Priority Ratings'!$B$25,IF(F19='[3]Priority Ratings'!$C$26,'[3]Priority Ratings'!$B$26,IF(F19='[3]Priority Ratings'!$C$27,'[3]Priority Ratings'!$B$27,"No Rating")))))))</f>
        <v>5</v>
      </c>
      <c r="F19" s="113" t="s">
        <v>25</v>
      </c>
      <c r="G19" s="114">
        <f t="shared" si="0"/>
        <v>5.8823529411764705E-2</v>
      </c>
      <c r="H19" s="115" t="s">
        <v>185</v>
      </c>
      <c r="I19" s="116"/>
      <c r="J19" s="117">
        <f t="shared" si="1"/>
        <v>0</v>
      </c>
      <c r="K19" s="118"/>
    </row>
    <row r="20" spans="1:11" ht="85.15" customHeight="1" x14ac:dyDescent="0.25">
      <c r="A20" s="110" t="s">
        <v>186</v>
      </c>
      <c r="B20" s="110" t="s">
        <v>119</v>
      </c>
      <c r="C20" s="123" t="s">
        <v>187</v>
      </c>
      <c r="D20" s="124" t="s">
        <v>188</v>
      </c>
      <c r="E20" s="112">
        <f>IF(F20='[3]Priority Ratings'!$C$21,'[3]Priority Ratings'!$B$21,IF(F20='[3]Priority Ratings'!$C$22,'[3]Priority Ratings'!$B$22,IF(F20='[3]Priority Ratings'!$C$23,'[3]Priority Ratings'!$B$23,IF(F20='[3]Priority Ratings'!$C$24,'[3]Priority Ratings'!$B$24,IF(F20='[3]Priority Ratings'!$C$25,'[3]Priority Ratings'!$B$25,IF(F20='[3]Priority Ratings'!$C$26,'[3]Priority Ratings'!$B$26,IF(F20='[3]Priority Ratings'!$C$27,'[3]Priority Ratings'!$B$27,"No Rating")))))))</f>
        <v>5</v>
      </c>
      <c r="F20" s="113" t="s">
        <v>25</v>
      </c>
      <c r="G20" s="114">
        <f t="shared" si="0"/>
        <v>5.8823529411764705E-2</v>
      </c>
      <c r="H20" s="115" t="s">
        <v>189</v>
      </c>
      <c r="I20" s="116"/>
      <c r="J20" s="117">
        <f t="shared" si="1"/>
        <v>0</v>
      </c>
      <c r="K20" s="118"/>
    </row>
    <row r="21" spans="1:11" ht="91.5" customHeight="1" x14ac:dyDescent="0.25">
      <c r="A21" s="110" t="s">
        <v>190</v>
      </c>
      <c r="B21" s="110" t="s">
        <v>119</v>
      </c>
      <c r="C21" s="128" t="s">
        <v>191</v>
      </c>
      <c r="D21" s="124" t="s">
        <v>192</v>
      </c>
      <c r="E21" s="112">
        <f>IF(F21='[3]Priority Ratings'!$C$21,'[3]Priority Ratings'!$B$21,IF(F21='[3]Priority Ratings'!$C$22,'[3]Priority Ratings'!$B$22,IF(F21='[3]Priority Ratings'!$C$23,'[3]Priority Ratings'!$B$23,IF(F21='[3]Priority Ratings'!$C$24,'[3]Priority Ratings'!$B$24,IF(F21='[3]Priority Ratings'!$C$25,'[3]Priority Ratings'!$B$25,IF(F21='[3]Priority Ratings'!$C$26,'[3]Priority Ratings'!$B$26,IF(F21='[3]Priority Ratings'!$C$27,'[3]Priority Ratings'!$B$27,"No Rating")))))))</f>
        <v>4</v>
      </c>
      <c r="F21" s="126" t="s">
        <v>24</v>
      </c>
      <c r="G21" s="114">
        <f t="shared" si="0"/>
        <v>4.7058823529411764E-2</v>
      </c>
      <c r="H21" s="115" t="s">
        <v>193</v>
      </c>
      <c r="I21" s="116"/>
      <c r="J21" s="117">
        <f t="shared" si="1"/>
        <v>0</v>
      </c>
      <c r="K21" s="118"/>
    </row>
    <row r="22" spans="1:11" ht="31.5" x14ac:dyDescent="0.25">
      <c r="A22" s="110" t="s">
        <v>194</v>
      </c>
      <c r="B22" s="103"/>
      <c r="C22" s="103"/>
      <c r="D22" s="103"/>
      <c r="E22" s="119">
        <f>SUM(E5:E21)</f>
        <v>85</v>
      </c>
      <c r="F22" s="120"/>
      <c r="G22" s="114">
        <f t="shared" si="0"/>
        <v>1</v>
      </c>
      <c r="H22" s="103"/>
      <c r="I22" s="121" t="s">
        <v>195</v>
      </c>
      <c r="J22" s="122">
        <f>SUM(J3:J21)</f>
        <v>0.03</v>
      </c>
      <c r="K22" s="103"/>
    </row>
    <row r="23" spans="1:11" ht="15.75" x14ac:dyDescent="0.25">
      <c r="G23" s="130"/>
    </row>
    <row r="24" spans="1:11" ht="15.75" x14ac:dyDescent="0.25">
      <c r="G24" s="130"/>
    </row>
    <row r="25" spans="1:11" ht="15.75" x14ac:dyDescent="0.25">
      <c r="G25" s="130"/>
    </row>
    <row r="26" spans="1:11" ht="15.75" x14ac:dyDescent="0.25">
      <c r="G26" s="130"/>
    </row>
  </sheetData>
  <mergeCells count="1">
    <mergeCell ref="E1:G1"/>
  </mergeCells>
  <dataValidations count="1">
    <dataValidation type="list" allowBlank="1" showInputMessage="1" showErrorMessage="1" sqref="I3:I21" xr:uid="{E76F65C3-A74A-41DF-B36B-F6E9769597D6}">
      <formula1>"0%, 100%"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2981C-75EA-4936-BF9F-4D4230CC080D}">
  <sheetPr>
    <pageSetUpPr fitToPage="1"/>
  </sheetPr>
  <dimension ref="A1:J112"/>
  <sheetViews>
    <sheetView tabSelected="1" zoomScaleNormal="100" workbookViewId="0">
      <selection activeCell="E6" sqref="E6"/>
    </sheetView>
  </sheetViews>
  <sheetFormatPr defaultColWidth="9.28515625" defaultRowHeight="11.25" x14ac:dyDescent="0.2"/>
  <cols>
    <col min="1" max="1" width="3.28515625" style="1" bestFit="1" customWidth="1"/>
    <col min="2" max="2" width="37.28515625" style="2" customWidth="1"/>
    <col min="3" max="3" width="27.42578125" style="2" customWidth="1"/>
    <col min="4" max="4" width="9.42578125" style="2" customWidth="1"/>
    <col min="5" max="5" width="7.5703125" style="2" customWidth="1"/>
    <col min="6" max="6" width="7.28515625" style="47" customWidth="1"/>
    <col min="7" max="7" width="19.7109375" style="3" customWidth="1"/>
    <col min="8" max="8" width="8.5703125" style="4" customWidth="1"/>
    <col min="9" max="9" width="5.42578125" style="5" customWidth="1"/>
    <col min="10" max="10" width="40.42578125" style="6" hidden="1" customWidth="1"/>
    <col min="11" max="11" width="8.5703125" style="5" customWidth="1"/>
    <col min="12" max="16384" width="9.28515625" style="5"/>
  </cols>
  <sheetData>
    <row r="1" spans="1:10" x14ac:dyDescent="0.2">
      <c r="B1" s="9"/>
      <c r="C1" s="9"/>
      <c r="D1" s="9"/>
      <c r="E1" s="9"/>
    </row>
    <row r="2" spans="1:10" ht="14.65" customHeight="1" x14ac:dyDescent="0.25">
      <c r="B2" s="25" t="s">
        <v>31</v>
      </c>
      <c r="C2" s="28"/>
      <c r="D2" s="63"/>
      <c r="E2" s="208" t="s">
        <v>196</v>
      </c>
      <c r="F2" s="208"/>
      <c r="G2" s="208"/>
      <c r="H2" s="208"/>
      <c r="I2" s="208"/>
      <c r="J2" s="16"/>
    </row>
    <row r="3" spans="1:10" ht="14.65" customHeight="1" x14ac:dyDescent="0.25">
      <c r="B3" s="25" t="s">
        <v>32</v>
      </c>
      <c r="C3" s="28" t="s">
        <v>212</v>
      </c>
      <c r="D3" s="63"/>
      <c r="E3" s="208"/>
      <c r="F3" s="208"/>
      <c r="G3" s="208"/>
      <c r="H3" s="208"/>
      <c r="I3" s="208"/>
      <c r="J3" s="16"/>
    </row>
    <row r="4" spans="1:10" ht="14.65" customHeight="1" x14ac:dyDescent="0.25">
      <c r="B4" s="25" t="s">
        <v>197</v>
      </c>
      <c r="C4" s="247">
        <v>0.8</v>
      </c>
      <c r="D4" s="63"/>
      <c r="E4" s="208"/>
      <c r="F4" s="208"/>
      <c r="G4" s="208"/>
      <c r="H4" s="208"/>
      <c r="I4" s="208"/>
      <c r="J4" s="16"/>
    </row>
    <row r="5" spans="1:10" ht="14.65" customHeight="1" x14ac:dyDescent="0.25">
      <c r="B5" s="25" t="s">
        <v>34</v>
      </c>
      <c r="C5" s="29"/>
      <c r="D5" s="63"/>
      <c r="E5" s="16"/>
      <c r="F5" s="48"/>
      <c r="G5" s="16"/>
      <c r="H5" s="16"/>
      <c r="I5" s="16"/>
      <c r="J5" s="16"/>
    </row>
    <row r="6" spans="1:10" ht="14.65" customHeight="1" x14ac:dyDescent="0.25">
      <c r="B6" s="25" t="s">
        <v>35</v>
      </c>
      <c r="C6" s="29"/>
      <c r="D6" s="16"/>
      <c r="E6" s="16"/>
      <c r="F6" s="48"/>
      <c r="G6" s="16"/>
      <c r="H6" s="16"/>
      <c r="I6" s="16"/>
      <c r="J6" s="16"/>
    </row>
    <row r="7" spans="1:10" ht="14.65" customHeight="1" x14ac:dyDescent="0.25">
      <c r="B7" s="25" t="s">
        <v>36</v>
      </c>
      <c r="C7" s="29"/>
      <c r="D7" s="16"/>
      <c r="E7" s="16"/>
      <c r="F7" s="48"/>
      <c r="G7" s="16"/>
      <c r="H7" s="16"/>
      <c r="I7" s="16"/>
      <c r="J7" s="16"/>
    </row>
    <row r="8" spans="1:10" ht="27.6" customHeight="1" x14ac:dyDescent="0.25">
      <c r="B8" s="25" t="s">
        <v>37</v>
      </c>
      <c r="C8" s="29"/>
      <c r="D8" s="16"/>
      <c r="E8" s="16"/>
      <c r="F8" s="48"/>
      <c r="G8" s="16"/>
      <c r="H8" s="16"/>
      <c r="I8" s="16"/>
      <c r="J8" s="16"/>
    </row>
    <row r="9" spans="1:10" ht="12" customHeight="1" x14ac:dyDescent="0.2"/>
    <row r="10" spans="1:10" ht="43.35" customHeight="1" x14ac:dyDescent="0.2"/>
    <row r="11" spans="1:10" ht="43.35" customHeight="1" x14ac:dyDescent="0.2">
      <c r="B11" s="11"/>
      <c r="C11" s="11"/>
      <c r="D11" s="11"/>
      <c r="E11" s="11"/>
    </row>
    <row r="12" spans="1:10" ht="43.35" customHeight="1" x14ac:dyDescent="0.2"/>
    <row r="13" spans="1:10" ht="43.35" customHeight="1" x14ac:dyDescent="0.2">
      <c r="B13" s="11"/>
      <c r="C13" s="11"/>
      <c r="D13" s="11"/>
      <c r="E13" s="11"/>
    </row>
    <row r="14" spans="1:10" ht="12" thickBot="1" x14ac:dyDescent="0.25">
      <c r="B14" s="11"/>
      <c r="C14" s="11"/>
      <c r="D14" s="11"/>
      <c r="E14" s="11"/>
    </row>
    <row r="15" spans="1:10" ht="14.65" customHeight="1" x14ac:dyDescent="0.2">
      <c r="A15" s="175" t="s">
        <v>48</v>
      </c>
      <c r="B15" s="153" t="s">
        <v>49</v>
      </c>
      <c r="C15" s="154"/>
      <c r="D15" s="62"/>
      <c r="E15" s="62"/>
      <c r="F15" s="52" t="s">
        <v>51</v>
      </c>
      <c r="G15" s="42"/>
      <c r="H15" s="42"/>
      <c r="I15" s="42"/>
      <c r="J15" s="43"/>
    </row>
    <row r="16" spans="1:10" s="7" customFormat="1" ht="58.35" customHeight="1" thickBot="1" x14ac:dyDescent="0.3">
      <c r="A16" s="176"/>
      <c r="B16" s="26" t="s">
        <v>52</v>
      </c>
      <c r="C16" s="27" t="s">
        <v>198</v>
      </c>
      <c r="D16" s="61" t="s">
        <v>112</v>
      </c>
      <c r="E16" s="60" t="s">
        <v>199</v>
      </c>
      <c r="F16" s="53" t="s">
        <v>53</v>
      </c>
      <c r="G16" s="18" t="s">
        <v>54</v>
      </c>
      <c r="H16" s="19" t="s">
        <v>55</v>
      </c>
      <c r="I16" s="20" t="s">
        <v>43</v>
      </c>
      <c r="J16" s="21" t="s">
        <v>44</v>
      </c>
    </row>
    <row r="17" spans="1:10" s="15" customFormat="1" ht="31.9" customHeight="1" x14ac:dyDescent="0.25">
      <c r="A17" s="173">
        <v>1</v>
      </c>
      <c r="B17" s="209" t="s">
        <v>200</v>
      </c>
      <c r="C17" s="211" t="s">
        <v>58</v>
      </c>
      <c r="D17" s="213" t="s">
        <v>25</v>
      </c>
      <c r="E17" s="215">
        <f>IF(D17='[2]Response Guidelines'!$D$80,'[2]Response Guidelines'!$C$80, IF(D17='[2]Response Guidelines'!$D$81,'[2]Response Guidelines'!$C$81,IF(D17='[2]Response Guidelines'!$D$82,'[2]Response Guidelines'!$C$82,IF(D17='[2]Response Guidelines'!$D$83,'[2]Response Guidelines'!$C$83,IF(D17='[2]Response Guidelines'!$D$84,'[2]Response Guidelines'!$C$84,IF(D17='[2]Response Guidelines'!$D$85,'[2]Response Guidelines'!$C$85,IF(D17='[2]Response Guidelines'!$D$86,'[2]Response Guidelines'!$C$86,"No Rating")))))))</f>
        <v>5</v>
      </c>
      <c r="F17" s="203">
        <v>5.6800000000000003E-2</v>
      </c>
      <c r="G17" s="201" t="s">
        <v>201</v>
      </c>
      <c r="H17" s="190">
        <v>5.6800000000000003E-2</v>
      </c>
      <c r="I17" s="218"/>
      <c r="J17" s="222"/>
    </row>
    <row r="18" spans="1:10" s="15" customFormat="1" ht="2.65" customHeight="1" x14ac:dyDescent="0.25">
      <c r="A18" s="173"/>
      <c r="B18" s="210"/>
      <c r="C18" s="212"/>
      <c r="D18" s="214"/>
      <c r="E18" s="216"/>
      <c r="F18" s="217"/>
      <c r="G18" s="220"/>
      <c r="H18" s="221"/>
      <c r="I18" s="219"/>
      <c r="J18" s="212"/>
    </row>
    <row r="19" spans="1:10" s="15" customFormat="1" ht="24.6" customHeight="1" x14ac:dyDescent="0.25">
      <c r="A19" s="173"/>
      <c r="B19" s="210"/>
      <c r="C19" s="212"/>
      <c r="D19" s="214"/>
      <c r="E19" s="216"/>
      <c r="F19" s="217"/>
      <c r="G19" s="12" t="s">
        <v>202</v>
      </c>
      <c r="H19" s="55">
        <v>2.8400000000000002E-2</v>
      </c>
      <c r="I19" s="219"/>
      <c r="J19" s="212"/>
    </row>
    <row r="20" spans="1:10" s="15" customFormat="1" ht="19.899999999999999" customHeight="1" x14ac:dyDescent="0.25">
      <c r="A20" s="173"/>
      <c r="B20" s="210"/>
      <c r="C20" s="212"/>
      <c r="D20" s="214"/>
      <c r="E20" s="216"/>
      <c r="F20" s="217"/>
      <c r="G20" s="199" t="s">
        <v>203</v>
      </c>
      <c r="H20" s="202">
        <v>0</v>
      </c>
      <c r="I20" s="219"/>
      <c r="J20" s="212"/>
    </row>
    <row r="21" spans="1:10" s="15" customFormat="1" ht="10.35" customHeight="1" thickBot="1" x14ac:dyDescent="0.3">
      <c r="A21" s="173"/>
      <c r="B21" s="210"/>
      <c r="C21" s="212"/>
      <c r="D21" s="214"/>
      <c r="E21" s="216"/>
      <c r="F21" s="217"/>
      <c r="G21" s="220"/>
      <c r="H21" s="221"/>
      <c r="I21" s="219"/>
      <c r="J21" s="212"/>
    </row>
    <row r="22" spans="1:10" s="7" customFormat="1" ht="10.35" customHeight="1" x14ac:dyDescent="0.25">
      <c r="A22" s="223">
        <v>2</v>
      </c>
      <c r="B22" s="224" t="s">
        <v>62</v>
      </c>
      <c r="C22" s="226" t="s">
        <v>63</v>
      </c>
      <c r="D22" s="227" t="s">
        <v>25</v>
      </c>
      <c r="E22" s="215">
        <v>5</v>
      </c>
      <c r="F22" s="203">
        <v>5.6800000000000003E-2</v>
      </c>
      <c r="G22" s="201" t="s">
        <v>201</v>
      </c>
      <c r="H22" s="190">
        <v>5.6800000000000003E-2</v>
      </c>
      <c r="I22" s="219"/>
      <c r="J22" s="212"/>
    </row>
    <row r="23" spans="1:10" s="7" customFormat="1" ht="10.35" customHeight="1" x14ac:dyDescent="0.25">
      <c r="A23" s="223"/>
      <c r="B23" s="225"/>
      <c r="C23" s="170"/>
      <c r="D23" s="214"/>
      <c r="E23" s="216"/>
      <c r="F23" s="217"/>
      <c r="G23" s="220"/>
      <c r="H23" s="221"/>
      <c r="I23" s="219"/>
      <c r="J23" s="212"/>
    </row>
    <row r="24" spans="1:10" s="7" customFormat="1" ht="33.75" x14ac:dyDescent="0.25">
      <c r="A24" s="223"/>
      <c r="B24" s="225"/>
      <c r="C24" s="170"/>
      <c r="D24" s="214"/>
      <c r="E24" s="216"/>
      <c r="F24" s="217"/>
      <c r="G24" s="12" t="s">
        <v>202</v>
      </c>
      <c r="H24" s="55">
        <v>2.8400000000000002E-2</v>
      </c>
      <c r="I24" s="219"/>
      <c r="J24" s="212"/>
    </row>
    <row r="25" spans="1:10" s="7" customFormat="1" ht="10.35" customHeight="1" x14ac:dyDescent="0.25">
      <c r="A25" s="223"/>
      <c r="B25" s="225"/>
      <c r="C25" s="170"/>
      <c r="D25" s="214"/>
      <c r="E25" s="216"/>
      <c r="F25" s="217"/>
      <c r="G25" s="199" t="s">
        <v>203</v>
      </c>
      <c r="H25" s="202">
        <v>0</v>
      </c>
      <c r="I25" s="219"/>
      <c r="J25" s="212"/>
    </row>
    <row r="26" spans="1:10" s="7" customFormat="1" ht="33" customHeight="1" thickBot="1" x14ac:dyDescent="0.3">
      <c r="A26" s="223"/>
      <c r="B26" s="209"/>
      <c r="C26" s="222"/>
      <c r="D26" s="228"/>
      <c r="E26" s="216"/>
      <c r="F26" s="217"/>
      <c r="G26" s="220"/>
      <c r="H26" s="221"/>
      <c r="I26" s="219"/>
      <c r="J26" s="212"/>
    </row>
    <row r="27" spans="1:10" s="7" customFormat="1" ht="10.35" customHeight="1" x14ac:dyDescent="0.25">
      <c r="A27" s="223">
        <v>3</v>
      </c>
      <c r="B27" s="229" t="s">
        <v>64</v>
      </c>
      <c r="C27" s="231" t="s">
        <v>204</v>
      </c>
      <c r="D27" s="214" t="s">
        <v>25</v>
      </c>
      <c r="E27" s="215">
        <v>5</v>
      </c>
      <c r="F27" s="203">
        <v>5.6800000000000003E-2</v>
      </c>
      <c r="G27" s="201" t="s">
        <v>201</v>
      </c>
      <c r="H27" s="190">
        <v>5.6800000000000003E-2</v>
      </c>
      <c r="I27" s="219"/>
      <c r="J27" s="231"/>
    </row>
    <row r="28" spans="1:10" s="7" customFormat="1" ht="12.75" customHeight="1" x14ac:dyDescent="0.25">
      <c r="A28" s="223"/>
      <c r="B28" s="229"/>
      <c r="C28" s="231"/>
      <c r="D28" s="214"/>
      <c r="E28" s="216"/>
      <c r="F28" s="217"/>
      <c r="G28" s="220"/>
      <c r="H28" s="221"/>
      <c r="I28" s="219"/>
      <c r="J28" s="231"/>
    </row>
    <row r="29" spans="1:10" s="7" customFormat="1" ht="25.9" customHeight="1" x14ac:dyDescent="0.25">
      <c r="A29" s="157"/>
      <c r="B29" s="230"/>
      <c r="C29" s="232"/>
      <c r="D29" s="214"/>
      <c r="E29" s="216"/>
      <c r="F29" s="217"/>
      <c r="G29" s="12" t="s">
        <v>202</v>
      </c>
      <c r="H29" s="55">
        <v>2.8400000000000002E-2</v>
      </c>
      <c r="I29" s="233"/>
      <c r="J29" s="232"/>
    </row>
    <row r="30" spans="1:10" s="7" customFormat="1" ht="12.75" customHeight="1" x14ac:dyDescent="0.25">
      <c r="A30" s="157"/>
      <c r="B30" s="230"/>
      <c r="C30" s="232"/>
      <c r="D30" s="214"/>
      <c r="E30" s="216"/>
      <c r="F30" s="217"/>
      <c r="G30" s="199" t="s">
        <v>203</v>
      </c>
      <c r="H30" s="202">
        <v>0</v>
      </c>
      <c r="I30" s="233"/>
      <c r="J30" s="232"/>
    </row>
    <row r="31" spans="1:10" s="7" customFormat="1" ht="40.9" customHeight="1" thickBot="1" x14ac:dyDescent="0.3">
      <c r="A31" s="157"/>
      <c r="B31" s="229"/>
      <c r="C31" s="231"/>
      <c r="D31" s="228"/>
      <c r="E31" s="216"/>
      <c r="F31" s="217"/>
      <c r="G31" s="220"/>
      <c r="H31" s="221"/>
      <c r="I31" s="219"/>
      <c r="J31" s="231"/>
    </row>
    <row r="32" spans="1:10" s="7" customFormat="1" ht="18.600000000000001" customHeight="1" x14ac:dyDescent="0.25">
      <c r="A32" s="234">
        <v>4</v>
      </c>
      <c r="B32" s="237" t="s">
        <v>65</v>
      </c>
      <c r="C32" s="238" t="s">
        <v>204</v>
      </c>
      <c r="D32" s="227" t="s">
        <v>25</v>
      </c>
      <c r="E32" s="215">
        <f>IF(D32='[2]Response Guidelines'!$D$80,'[2]Response Guidelines'!$C$80, IF(D32='[2]Response Guidelines'!$D$81,'[2]Response Guidelines'!$C$81,IF(D32='[2]Response Guidelines'!$D$82,'[2]Response Guidelines'!$C$82,IF(D32='[2]Response Guidelines'!$D$83,'[2]Response Guidelines'!$C$83,IF(D32='[2]Response Guidelines'!$D$84,'[2]Response Guidelines'!$C$84,IF(D32='[2]Response Guidelines'!$D$85,'[2]Response Guidelines'!$C$85,IF(D32='[2]Response Guidelines'!$D$86,'[2]Response Guidelines'!$C$86,"No Rating")))))))</f>
        <v>5</v>
      </c>
      <c r="F32" s="203">
        <v>5.6800000000000003E-2</v>
      </c>
      <c r="G32" s="201" t="s">
        <v>201</v>
      </c>
      <c r="H32" s="190">
        <v>5.6800000000000003E-2</v>
      </c>
      <c r="I32" s="218"/>
      <c r="J32" s="238"/>
    </row>
    <row r="33" spans="1:10" s="7" customFormat="1" ht="18.600000000000001" customHeight="1" x14ac:dyDescent="0.25">
      <c r="A33" s="235"/>
      <c r="B33" s="229"/>
      <c r="C33" s="231"/>
      <c r="D33" s="214"/>
      <c r="E33" s="216"/>
      <c r="F33" s="217"/>
      <c r="G33" s="220"/>
      <c r="H33" s="221"/>
      <c r="I33" s="219"/>
      <c r="J33" s="231"/>
    </row>
    <row r="34" spans="1:10" s="7" customFormat="1" ht="28.9" customHeight="1" x14ac:dyDescent="0.25">
      <c r="A34" s="235"/>
      <c r="B34" s="229"/>
      <c r="C34" s="231"/>
      <c r="D34" s="214"/>
      <c r="E34" s="216"/>
      <c r="F34" s="217"/>
      <c r="G34" s="12" t="s">
        <v>202</v>
      </c>
      <c r="H34" s="55">
        <v>2.8400000000000002E-2</v>
      </c>
      <c r="I34" s="219"/>
      <c r="J34" s="231"/>
    </row>
    <row r="35" spans="1:10" s="7" customFormat="1" ht="18.600000000000001" customHeight="1" x14ac:dyDescent="0.25">
      <c r="A35" s="235"/>
      <c r="B35" s="229"/>
      <c r="C35" s="231"/>
      <c r="D35" s="214"/>
      <c r="E35" s="216"/>
      <c r="F35" s="217"/>
      <c r="G35" s="199" t="s">
        <v>203</v>
      </c>
      <c r="H35" s="202">
        <v>0</v>
      </c>
      <c r="I35" s="219"/>
      <c r="J35" s="231"/>
    </row>
    <row r="36" spans="1:10" s="7" customFormat="1" ht="18.600000000000001" customHeight="1" thickBot="1" x14ac:dyDescent="0.3">
      <c r="A36" s="236"/>
      <c r="B36" s="229"/>
      <c r="C36" s="231"/>
      <c r="D36" s="228"/>
      <c r="E36" s="216"/>
      <c r="F36" s="217"/>
      <c r="G36" s="220"/>
      <c r="H36" s="221"/>
      <c r="I36" s="219"/>
      <c r="J36" s="231"/>
    </row>
    <row r="37" spans="1:10" s="7" customFormat="1" ht="11.1" customHeight="1" x14ac:dyDescent="0.25">
      <c r="A37" s="223">
        <v>5</v>
      </c>
      <c r="B37" s="229" t="s">
        <v>66</v>
      </c>
      <c r="C37" s="239" t="s">
        <v>63</v>
      </c>
      <c r="D37" s="227" t="s">
        <v>25</v>
      </c>
      <c r="E37" s="215">
        <f>IF(D37='[2]Response Guidelines'!$D$80,'[2]Response Guidelines'!$C$80, IF(D37='[2]Response Guidelines'!$D$81,'[2]Response Guidelines'!$C$81,IF(D37='[2]Response Guidelines'!$D$82,'[2]Response Guidelines'!$C$82,IF(D37='[2]Response Guidelines'!$D$83,'[2]Response Guidelines'!$C$83,IF(D37='[2]Response Guidelines'!$D$84,'[2]Response Guidelines'!$C$84,IF(D37='[2]Response Guidelines'!$D$85,'[2]Response Guidelines'!$C$85,IF(D37='[2]Response Guidelines'!$D$86,'[2]Response Guidelines'!$C$86,"No Rating")))))))</f>
        <v>5</v>
      </c>
      <c r="F37" s="203">
        <v>5.6800000000000003E-2</v>
      </c>
      <c r="G37" s="201" t="s">
        <v>201</v>
      </c>
      <c r="H37" s="190">
        <v>5.6800000000000003E-2</v>
      </c>
      <c r="I37" s="219"/>
      <c r="J37" s="231"/>
    </row>
    <row r="38" spans="1:10" s="7" customFormat="1" ht="13.9" customHeight="1" x14ac:dyDescent="0.25">
      <c r="A38" s="223"/>
      <c r="B38" s="229"/>
      <c r="C38" s="240"/>
      <c r="D38" s="214"/>
      <c r="E38" s="216"/>
      <c r="F38" s="217"/>
      <c r="G38" s="220"/>
      <c r="H38" s="221"/>
      <c r="I38" s="219"/>
      <c r="J38" s="231"/>
    </row>
    <row r="39" spans="1:10" s="7" customFormat="1" ht="32.65" customHeight="1" x14ac:dyDescent="0.25">
      <c r="A39" s="157"/>
      <c r="B39" s="230"/>
      <c r="C39" s="240"/>
      <c r="D39" s="214"/>
      <c r="E39" s="216"/>
      <c r="F39" s="217"/>
      <c r="G39" s="12" t="s">
        <v>202</v>
      </c>
      <c r="H39" s="55">
        <v>2.8400000000000002E-2</v>
      </c>
      <c r="I39" s="233"/>
      <c r="J39" s="232"/>
    </row>
    <row r="40" spans="1:10" s="7" customFormat="1" ht="22.35" customHeight="1" x14ac:dyDescent="0.25">
      <c r="A40" s="157"/>
      <c r="B40" s="230"/>
      <c r="C40" s="240"/>
      <c r="D40" s="214"/>
      <c r="E40" s="216"/>
      <c r="F40" s="217"/>
      <c r="G40" s="199" t="s">
        <v>203</v>
      </c>
      <c r="H40" s="202">
        <v>0</v>
      </c>
      <c r="I40" s="233"/>
      <c r="J40" s="232"/>
    </row>
    <row r="41" spans="1:10" s="7" customFormat="1" ht="39" customHeight="1" thickBot="1" x14ac:dyDescent="0.3">
      <c r="A41" s="223"/>
      <c r="B41" s="229"/>
      <c r="C41" s="241"/>
      <c r="D41" s="228"/>
      <c r="E41" s="216"/>
      <c r="F41" s="217"/>
      <c r="G41" s="220"/>
      <c r="H41" s="221"/>
      <c r="I41" s="219"/>
      <c r="J41" s="231"/>
    </row>
    <row r="42" spans="1:10" s="7" customFormat="1" ht="16.350000000000001" customHeight="1" x14ac:dyDescent="0.25">
      <c r="A42" s="159">
        <v>6</v>
      </c>
      <c r="B42" s="237" t="s">
        <v>67</v>
      </c>
      <c r="C42" s="242" t="s">
        <v>63</v>
      </c>
      <c r="D42" s="227" t="s">
        <v>25</v>
      </c>
      <c r="E42" s="215">
        <f>IF(D42='[2]Response Guidelines'!$D$80,'[2]Response Guidelines'!$C$80, IF(D42='[2]Response Guidelines'!$D$81,'[2]Response Guidelines'!$C$81,IF(D42='[2]Response Guidelines'!$D$82,'[2]Response Guidelines'!$C$82,IF(D42='[2]Response Guidelines'!$D$83,'[2]Response Guidelines'!$C$83,IF(D42='[2]Response Guidelines'!$D$84,'[2]Response Guidelines'!$C$84,IF(D42='[2]Response Guidelines'!$D$85,'[2]Response Guidelines'!$C$85,IF(D42='[2]Response Guidelines'!$D$86,'[2]Response Guidelines'!$C$86,"No Rating")))))))</f>
        <v>5</v>
      </c>
      <c r="F42" s="203">
        <v>5.6800000000000003E-2</v>
      </c>
      <c r="G42" s="201" t="s">
        <v>201</v>
      </c>
      <c r="H42" s="190">
        <v>5.6800000000000003E-2</v>
      </c>
      <c r="I42" s="218"/>
      <c r="J42" s="238"/>
    </row>
    <row r="43" spans="1:10" s="7" customFormat="1" ht="16.350000000000001" customHeight="1" x14ac:dyDescent="0.25">
      <c r="A43" s="223"/>
      <c r="B43" s="229"/>
      <c r="C43" s="242"/>
      <c r="D43" s="214"/>
      <c r="E43" s="216"/>
      <c r="F43" s="217"/>
      <c r="G43" s="220"/>
      <c r="H43" s="221"/>
      <c r="I43" s="219"/>
      <c r="J43" s="231"/>
    </row>
    <row r="44" spans="1:10" s="7" customFormat="1" ht="37.9" customHeight="1" x14ac:dyDescent="0.25">
      <c r="A44" s="223"/>
      <c r="B44" s="229"/>
      <c r="C44" s="242"/>
      <c r="D44" s="214"/>
      <c r="E44" s="216"/>
      <c r="F44" s="217"/>
      <c r="G44" s="12" t="s">
        <v>202</v>
      </c>
      <c r="H44" s="55">
        <v>2.8400000000000002E-2</v>
      </c>
      <c r="I44" s="219"/>
      <c r="J44" s="231"/>
    </row>
    <row r="45" spans="1:10" s="7" customFormat="1" ht="16.350000000000001" customHeight="1" x14ac:dyDescent="0.25">
      <c r="A45" s="223"/>
      <c r="B45" s="229"/>
      <c r="C45" s="242"/>
      <c r="D45" s="214"/>
      <c r="E45" s="216"/>
      <c r="F45" s="217"/>
      <c r="G45" s="199" t="s">
        <v>203</v>
      </c>
      <c r="H45" s="202">
        <v>0</v>
      </c>
      <c r="I45" s="219"/>
      <c r="J45" s="231"/>
    </row>
    <row r="46" spans="1:10" s="7" customFormat="1" ht="45.6" customHeight="1" thickBot="1" x14ac:dyDescent="0.3">
      <c r="A46" s="223"/>
      <c r="B46" s="229"/>
      <c r="C46" s="242"/>
      <c r="D46" s="214"/>
      <c r="E46" s="216"/>
      <c r="F46" s="217"/>
      <c r="G46" s="220"/>
      <c r="H46" s="221"/>
      <c r="I46" s="219"/>
      <c r="J46" s="231"/>
    </row>
    <row r="47" spans="1:10" s="7" customFormat="1" ht="11.1" customHeight="1" x14ac:dyDescent="0.25">
      <c r="A47" s="223">
        <v>7</v>
      </c>
      <c r="B47" s="229" t="s">
        <v>68</v>
      </c>
      <c r="C47" s="243" t="s">
        <v>63</v>
      </c>
      <c r="D47" s="227" t="s">
        <v>25</v>
      </c>
      <c r="E47" s="215">
        <f>IF(D47='[2]Response Guidelines'!$D$80,'[2]Response Guidelines'!$C$80, IF(D47='[2]Response Guidelines'!$D$81,'[2]Response Guidelines'!$C$81,IF(D47='[2]Response Guidelines'!$D$82,'[2]Response Guidelines'!$C$82,IF(D47='[2]Response Guidelines'!$D$83,'[2]Response Guidelines'!$C$83,IF(D47='[2]Response Guidelines'!$D$84,'[2]Response Guidelines'!$C$84,IF(D47='[2]Response Guidelines'!$D$85,'[2]Response Guidelines'!$C$85,IF(D47='[2]Response Guidelines'!$D$86,'[2]Response Guidelines'!$C$86,"No Rating")))))))</f>
        <v>5</v>
      </c>
      <c r="F47" s="203">
        <v>5.6800000000000003E-2</v>
      </c>
      <c r="G47" s="201" t="s">
        <v>201</v>
      </c>
      <c r="H47" s="190">
        <v>5.6800000000000003E-2</v>
      </c>
      <c r="I47" s="233"/>
      <c r="J47" s="231"/>
    </row>
    <row r="48" spans="1:10" s="7" customFormat="1" ht="11.1" customHeight="1" x14ac:dyDescent="0.25">
      <c r="A48" s="223"/>
      <c r="B48" s="229"/>
      <c r="C48" s="242"/>
      <c r="D48" s="214"/>
      <c r="E48" s="216"/>
      <c r="F48" s="217"/>
      <c r="G48" s="220"/>
      <c r="H48" s="221"/>
      <c r="I48" s="194"/>
      <c r="J48" s="231"/>
    </row>
    <row r="49" spans="1:10" s="7" customFormat="1" ht="28.9" customHeight="1" x14ac:dyDescent="0.25">
      <c r="A49" s="223"/>
      <c r="B49" s="229"/>
      <c r="C49" s="242"/>
      <c r="D49" s="214"/>
      <c r="E49" s="216"/>
      <c r="F49" s="217"/>
      <c r="G49" s="12" t="s">
        <v>202</v>
      </c>
      <c r="H49" s="55">
        <v>2.8400000000000002E-2</v>
      </c>
      <c r="I49" s="194"/>
      <c r="J49" s="231"/>
    </row>
    <row r="50" spans="1:10" s="7" customFormat="1" ht="11.1" customHeight="1" x14ac:dyDescent="0.25">
      <c r="A50" s="223"/>
      <c r="B50" s="229"/>
      <c r="C50" s="242"/>
      <c r="D50" s="214"/>
      <c r="E50" s="216"/>
      <c r="F50" s="217"/>
      <c r="G50" s="199" t="s">
        <v>203</v>
      </c>
      <c r="H50" s="202">
        <v>0</v>
      </c>
      <c r="I50" s="194"/>
      <c r="J50" s="231"/>
    </row>
    <row r="51" spans="1:10" s="7" customFormat="1" ht="11.1" customHeight="1" thickBot="1" x14ac:dyDescent="0.3">
      <c r="A51" s="223"/>
      <c r="B51" s="229"/>
      <c r="C51" s="244"/>
      <c r="D51" s="228"/>
      <c r="E51" s="216"/>
      <c r="F51" s="217"/>
      <c r="G51" s="220"/>
      <c r="H51" s="221"/>
      <c r="I51" s="218"/>
      <c r="J51" s="231"/>
    </row>
    <row r="52" spans="1:10" s="7" customFormat="1" x14ac:dyDescent="0.25">
      <c r="A52" s="159">
        <v>8</v>
      </c>
      <c r="B52" s="209" t="s">
        <v>69</v>
      </c>
      <c r="C52" s="222" t="s">
        <v>63</v>
      </c>
      <c r="D52" s="214" t="s">
        <v>21</v>
      </c>
      <c r="E52" s="215">
        <f>IF(D52='[2]Response Guidelines'!$D$80,'[2]Response Guidelines'!$C$80, IF(D52='[2]Response Guidelines'!$D$81,'[2]Response Guidelines'!$C$81,IF(D52='[2]Response Guidelines'!$D$82,'[2]Response Guidelines'!$C$82,IF(D52='[2]Response Guidelines'!$D$83,'[2]Response Guidelines'!$C$83,IF(D52='[2]Response Guidelines'!$D$84,'[2]Response Guidelines'!$C$84,IF(D52='[2]Response Guidelines'!$D$85,'[2]Response Guidelines'!$C$85,IF(D52='[2]Response Guidelines'!$D$86,'[2]Response Guidelines'!$C$86,"No Rating")))))))</f>
        <v>1</v>
      </c>
      <c r="F52" s="203">
        <v>1.14E-2</v>
      </c>
      <c r="G52" s="201" t="s">
        <v>201</v>
      </c>
      <c r="H52" s="190">
        <v>1.14E-2</v>
      </c>
      <c r="I52" s="218"/>
      <c r="J52" s="222"/>
    </row>
    <row r="53" spans="1:10" s="7" customFormat="1" x14ac:dyDescent="0.25">
      <c r="A53" s="223"/>
      <c r="B53" s="210"/>
      <c r="C53" s="212"/>
      <c r="D53" s="214"/>
      <c r="E53" s="216"/>
      <c r="F53" s="217"/>
      <c r="G53" s="220"/>
      <c r="H53" s="221"/>
      <c r="I53" s="219"/>
      <c r="J53" s="212"/>
    </row>
    <row r="54" spans="1:10" s="7" customFormat="1" ht="33.75" x14ac:dyDescent="0.25">
      <c r="A54" s="223"/>
      <c r="B54" s="210"/>
      <c r="C54" s="212"/>
      <c r="D54" s="214"/>
      <c r="E54" s="216"/>
      <c r="F54" s="217"/>
      <c r="G54" s="12" t="s">
        <v>202</v>
      </c>
      <c r="H54" s="55">
        <v>5.7000000000000002E-3</v>
      </c>
      <c r="I54" s="219"/>
      <c r="J54" s="212"/>
    </row>
    <row r="55" spans="1:10" s="7" customFormat="1" x14ac:dyDescent="0.25">
      <c r="A55" s="223"/>
      <c r="B55" s="210"/>
      <c r="C55" s="212"/>
      <c r="D55" s="214"/>
      <c r="E55" s="216"/>
      <c r="F55" s="217"/>
      <c r="G55" s="199" t="s">
        <v>203</v>
      </c>
      <c r="H55" s="202">
        <v>0</v>
      </c>
      <c r="I55" s="219"/>
      <c r="J55" s="212"/>
    </row>
    <row r="56" spans="1:10" s="7" customFormat="1" ht="12" thickBot="1" x14ac:dyDescent="0.3">
      <c r="A56" s="223"/>
      <c r="B56" s="210"/>
      <c r="C56" s="212"/>
      <c r="D56" s="228"/>
      <c r="E56" s="216"/>
      <c r="F56" s="217"/>
      <c r="G56" s="220"/>
      <c r="H56" s="221"/>
      <c r="I56" s="219"/>
      <c r="J56" s="212"/>
    </row>
    <row r="57" spans="1:10" s="7" customFormat="1" ht="10.35" customHeight="1" x14ac:dyDescent="0.25">
      <c r="A57" s="223">
        <v>9</v>
      </c>
      <c r="B57" s="229" t="s">
        <v>70</v>
      </c>
      <c r="C57" s="231" t="s">
        <v>63</v>
      </c>
      <c r="D57" s="214" t="s">
        <v>25</v>
      </c>
      <c r="E57" s="215">
        <f>IF(D57='[2]Response Guidelines'!$D$80,'[2]Response Guidelines'!$C$80, IF(D57='[2]Response Guidelines'!$D$81,'[2]Response Guidelines'!$C$81,IF(D57='[2]Response Guidelines'!$D$82,'[2]Response Guidelines'!$C$82,IF(D57='[2]Response Guidelines'!$D$83,'[2]Response Guidelines'!$C$83,IF(D57='[2]Response Guidelines'!$D$84,'[2]Response Guidelines'!$C$84,IF(D57='[2]Response Guidelines'!$D$85,'[2]Response Guidelines'!$C$85,IF(D57='[2]Response Guidelines'!$D$86,'[2]Response Guidelines'!$C$86,"No Rating")))))))</f>
        <v>5</v>
      </c>
      <c r="F57" s="203">
        <v>5.6800000000000003E-2</v>
      </c>
      <c r="G57" s="201" t="s">
        <v>201</v>
      </c>
      <c r="H57" s="190">
        <v>5.6800000000000003E-2</v>
      </c>
      <c r="I57" s="219"/>
      <c r="J57" s="231"/>
    </row>
    <row r="58" spans="1:10" s="7" customFormat="1" ht="12.75" customHeight="1" x14ac:dyDescent="0.25">
      <c r="A58" s="223"/>
      <c r="B58" s="229"/>
      <c r="C58" s="231"/>
      <c r="D58" s="214"/>
      <c r="E58" s="216"/>
      <c r="F58" s="217"/>
      <c r="G58" s="220"/>
      <c r="H58" s="221"/>
      <c r="I58" s="219"/>
      <c r="J58" s="231"/>
    </row>
    <row r="59" spans="1:10" s="7" customFormat="1" ht="12.75" customHeight="1" x14ac:dyDescent="0.25">
      <c r="A59" s="157"/>
      <c r="B59" s="230"/>
      <c r="C59" s="232"/>
      <c r="D59" s="214"/>
      <c r="E59" s="216"/>
      <c r="F59" s="217"/>
      <c r="G59" s="12" t="s">
        <v>202</v>
      </c>
      <c r="H59" s="55">
        <v>2.8400000000000002E-2</v>
      </c>
      <c r="I59" s="233"/>
      <c r="J59" s="232"/>
    </row>
    <row r="60" spans="1:10" s="7" customFormat="1" ht="12.75" customHeight="1" x14ac:dyDescent="0.25">
      <c r="A60" s="157"/>
      <c r="B60" s="230"/>
      <c r="C60" s="232"/>
      <c r="D60" s="214"/>
      <c r="E60" s="216"/>
      <c r="F60" s="217"/>
      <c r="G60" s="199" t="s">
        <v>203</v>
      </c>
      <c r="H60" s="202">
        <v>0</v>
      </c>
      <c r="I60" s="233"/>
      <c r="J60" s="232"/>
    </row>
    <row r="61" spans="1:10" s="7" customFormat="1" ht="43.35" customHeight="1" thickBot="1" x14ac:dyDescent="0.3">
      <c r="A61" s="157"/>
      <c r="B61" s="229"/>
      <c r="C61" s="231"/>
      <c r="D61" s="228"/>
      <c r="E61" s="216"/>
      <c r="F61" s="217"/>
      <c r="G61" s="220"/>
      <c r="H61" s="221"/>
      <c r="I61" s="219"/>
      <c r="J61" s="231"/>
    </row>
    <row r="62" spans="1:10" s="7" customFormat="1" ht="18.600000000000001" customHeight="1" x14ac:dyDescent="0.25">
      <c r="A62" s="234">
        <v>10</v>
      </c>
      <c r="B62" s="237" t="s">
        <v>71</v>
      </c>
      <c r="C62" s="238" t="s">
        <v>63</v>
      </c>
      <c r="D62" s="227" t="s">
        <v>25</v>
      </c>
      <c r="E62" s="215">
        <f>IF(D62='[2]Response Guidelines'!$D$80,'[2]Response Guidelines'!$C$80, IF(D62='[2]Response Guidelines'!$D$81,'[2]Response Guidelines'!$C$81,IF(D62='[2]Response Guidelines'!$D$82,'[2]Response Guidelines'!$C$82,IF(D62='[2]Response Guidelines'!$D$83,'[2]Response Guidelines'!$C$83,IF(D62='[2]Response Guidelines'!$D$84,'[2]Response Guidelines'!$C$84,IF(D62='[2]Response Guidelines'!$D$85,'[2]Response Guidelines'!$C$85,IF(D62='[2]Response Guidelines'!$D$86,'[2]Response Guidelines'!$C$86,"No Rating")))))))</f>
        <v>5</v>
      </c>
      <c r="F62" s="203">
        <v>5.6800000000000003E-2</v>
      </c>
      <c r="G62" s="201" t="s">
        <v>201</v>
      </c>
      <c r="H62" s="190">
        <v>5.6800000000000003E-2</v>
      </c>
      <c r="I62" s="218"/>
      <c r="J62" s="238"/>
    </row>
    <row r="63" spans="1:10" s="7" customFormat="1" ht="18.600000000000001" customHeight="1" x14ac:dyDescent="0.25">
      <c r="A63" s="235"/>
      <c r="B63" s="229"/>
      <c r="C63" s="231"/>
      <c r="D63" s="214"/>
      <c r="E63" s="216"/>
      <c r="F63" s="217"/>
      <c r="G63" s="220"/>
      <c r="H63" s="221"/>
      <c r="I63" s="219"/>
      <c r="J63" s="231"/>
    </row>
    <row r="64" spans="1:10" s="7" customFormat="1" ht="18.600000000000001" customHeight="1" x14ac:dyDescent="0.25">
      <c r="A64" s="235"/>
      <c r="B64" s="229"/>
      <c r="C64" s="231"/>
      <c r="D64" s="214"/>
      <c r="E64" s="216"/>
      <c r="F64" s="217"/>
      <c r="G64" s="12" t="s">
        <v>202</v>
      </c>
      <c r="H64" s="55">
        <v>2.8400000000000002E-2</v>
      </c>
      <c r="I64" s="219"/>
      <c r="J64" s="231"/>
    </row>
    <row r="65" spans="1:10" s="7" customFormat="1" ht="18.600000000000001" customHeight="1" x14ac:dyDescent="0.25">
      <c r="A65" s="235"/>
      <c r="B65" s="229"/>
      <c r="C65" s="231"/>
      <c r="D65" s="214"/>
      <c r="E65" s="216"/>
      <c r="F65" s="217"/>
      <c r="G65" s="199" t="s">
        <v>203</v>
      </c>
      <c r="H65" s="202">
        <v>0</v>
      </c>
      <c r="I65" s="219"/>
      <c r="J65" s="231"/>
    </row>
    <row r="66" spans="1:10" s="7" customFormat="1" ht="18.600000000000001" customHeight="1" thickBot="1" x14ac:dyDescent="0.3">
      <c r="A66" s="236"/>
      <c r="B66" s="229"/>
      <c r="C66" s="231"/>
      <c r="D66" s="228"/>
      <c r="E66" s="216"/>
      <c r="F66" s="217"/>
      <c r="G66" s="220"/>
      <c r="H66" s="221"/>
      <c r="I66" s="219"/>
      <c r="J66" s="231"/>
    </row>
    <row r="67" spans="1:10" s="7" customFormat="1" ht="11.1" customHeight="1" x14ac:dyDescent="0.25">
      <c r="A67" s="223">
        <v>11</v>
      </c>
      <c r="B67" s="229" t="s">
        <v>72</v>
      </c>
      <c r="C67" s="239" t="s">
        <v>63</v>
      </c>
      <c r="D67" s="227" t="s">
        <v>25</v>
      </c>
      <c r="E67" s="215">
        <f>IF(D67='[2]Response Guidelines'!$D$80,'[2]Response Guidelines'!$C$80, IF(D67='[2]Response Guidelines'!$D$81,'[2]Response Guidelines'!$C$81,IF(D67='[2]Response Guidelines'!$D$82,'[2]Response Guidelines'!$C$82,IF(D67='[2]Response Guidelines'!$D$83,'[2]Response Guidelines'!$C$83,IF(D67='[2]Response Guidelines'!$D$84,'[2]Response Guidelines'!$C$84,IF(D67='[2]Response Guidelines'!$D$85,'[2]Response Guidelines'!$C$85,IF(D67='[2]Response Guidelines'!$D$86,'[2]Response Guidelines'!$C$86,"No Rating")))))))</f>
        <v>5</v>
      </c>
      <c r="F67" s="203">
        <v>5.6800000000000003E-2</v>
      </c>
      <c r="G67" s="201" t="s">
        <v>201</v>
      </c>
      <c r="H67" s="190">
        <v>5.6800000000000003E-2</v>
      </c>
      <c r="I67" s="219"/>
      <c r="J67" s="231"/>
    </row>
    <row r="68" spans="1:10" s="7" customFormat="1" ht="11.1" customHeight="1" x14ac:dyDescent="0.25">
      <c r="A68" s="223"/>
      <c r="B68" s="229"/>
      <c r="C68" s="240"/>
      <c r="D68" s="214"/>
      <c r="E68" s="216"/>
      <c r="F68" s="217"/>
      <c r="G68" s="220"/>
      <c r="H68" s="221"/>
      <c r="I68" s="219"/>
      <c r="J68" s="231"/>
    </row>
    <row r="69" spans="1:10" s="7" customFormat="1" ht="11.1" customHeight="1" x14ac:dyDescent="0.25">
      <c r="A69" s="157"/>
      <c r="B69" s="230"/>
      <c r="C69" s="240"/>
      <c r="D69" s="214"/>
      <c r="E69" s="216"/>
      <c r="F69" s="217"/>
      <c r="G69" s="12" t="s">
        <v>202</v>
      </c>
      <c r="H69" s="55">
        <v>2.8400000000000002E-2</v>
      </c>
      <c r="I69" s="233"/>
      <c r="J69" s="232"/>
    </row>
    <row r="70" spans="1:10" s="7" customFormat="1" ht="11.1" customHeight="1" x14ac:dyDescent="0.25">
      <c r="A70" s="157"/>
      <c r="B70" s="230"/>
      <c r="C70" s="240"/>
      <c r="D70" s="214"/>
      <c r="E70" s="216"/>
      <c r="F70" s="217"/>
      <c r="G70" s="199" t="s">
        <v>203</v>
      </c>
      <c r="H70" s="202">
        <v>0</v>
      </c>
      <c r="I70" s="233"/>
      <c r="J70" s="232"/>
    </row>
    <row r="71" spans="1:10" s="7" customFormat="1" ht="11.1" customHeight="1" thickBot="1" x14ac:dyDescent="0.3">
      <c r="A71" s="223"/>
      <c r="B71" s="229"/>
      <c r="C71" s="241"/>
      <c r="D71" s="228"/>
      <c r="E71" s="216"/>
      <c r="F71" s="217"/>
      <c r="G71" s="220"/>
      <c r="H71" s="221"/>
      <c r="I71" s="219"/>
      <c r="J71" s="231"/>
    </row>
    <row r="72" spans="1:10" s="7" customFormat="1" ht="16.350000000000001" customHeight="1" x14ac:dyDescent="0.25">
      <c r="A72" s="159">
        <v>12</v>
      </c>
      <c r="B72" s="237" t="s">
        <v>73</v>
      </c>
      <c r="C72" s="242" t="s">
        <v>63</v>
      </c>
      <c r="D72" s="227" t="s">
        <v>25</v>
      </c>
      <c r="E72" s="215">
        <f>IF(D72='[2]Response Guidelines'!$D$80,'[2]Response Guidelines'!$C$80, IF(D72='[2]Response Guidelines'!$D$81,'[2]Response Guidelines'!$C$81,IF(D72='[2]Response Guidelines'!$D$82,'[2]Response Guidelines'!$C$82,IF(D72='[2]Response Guidelines'!$D$83,'[2]Response Guidelines'!$C$83,IF(D72='[2]Response Guidelines'!$D$84,'[2]Response Guidelines'!$C$84,IF(D72='[2]Response Guidelines'!$D$85,'[2]Response Guidelines'!$C$85,IF(D72='[2]Response Guidelines'!$D$86,'[2]Response Guidelines'!$C$86,"No Rating")))))))</f>
        <v>5</v>
      </c>
      <c r="F72" s="203">
        <v>5.6800000000000003E-2</v>
      </c>
      <c r="G72" s="201" t="s">
        <v>201</v>
      </c>
      <c r="H72" s="190">
        <v>5.6800000000000003E-2</v>
      </c>
      <c r="I72" s="218"/>
      <c r="J72" s="238"/>
    </row>
    <row r="73" spans="1:10" s="7" customFormat="1" ht="16.350000000000001" customHeight="1" x14ac:dyDescent="0.25">
      <c r="A73" s="223"/>
      <c r="B73" s="229"/>
      <c r="C73" s="242"/>
      <c r="D73" s="214"/>
      <c r="E73" s="216"/>
      <c r="F73" s="217"/>
      <c r="G73" s="220"/>
      <c r="H73" s="221"/>
      <c r="I73" s="219"/>
      <c r="J73" s="231"/>
    </row>
    <row r="74" spans="1:10" s="7" customFormat="1" ht="16.350000000000001" customHeight="1" x14ac:dyDescent="0.25">
      <c r="A74" s="223"/>
      <c r="B74" s="229"/>
      <c r="C74" s="242"/>
      <c r="D74" s="214"/>
      <c r="E74" s="216"/>
      <c r="F74" s="217"/>
      <c r="G74" s="12" t="s">
        <v>202</v>
      </c>
      <c r="H74" s="55">
        <v>2.8400000000000002E-2</v>
      </c>
      <c r="I74" s="219"/>
      <c r="J74" s="231"/>
    </row>
    <row r="75" spans="1:10" s="7" customFormat="1" ht="16.350000000000001" customHeight="1" x14ac:dyDescent="0.25">
      <c r="A75" s="223"/>
      <c r="B75" s="229"/>
      <c r="C75" s="242"/>
      <c r="D75" s="214"/>
      <c r="E75" s="216"/>
      <c r="F75" s="217"/>
      <c r="G75" s="199" t="s">
        <v>203</v>
      </c>
      <c r="H75" s="202">
        <v>0</v>
      </c>
      <c r="I75" s="219"/>
      <c r="J75" s="231"/>
    </row>
    <row r="76" spans="1:10" s="7" customFormat="1" ht="16.350000000000001" customHeight="1" thickBot="1" x14ac:dyDescent="0.3">
      <c r="A76" s="223"/>
      <c r="B76" s="229"/>
      <c r="C76" s="242"/>
      <c r="D76" s="214"/>
      <c r="E76" s="216"/>
      <c r="F76" s="217"/>
      <c r="G76" s="220"/>
      <c r="H76" s="221"/>
      <c r="I76" s="219"/>
      <c r="J76" s="231"/>
    </row>
    <row r="77" spans="1:10" s="7" customFormat="1" ht="11.1" customHeight="1" x14ac:dyDescent="0.25">
      <c r="A77" s="223">
        <v>13</v>
      </c>
      <c r="B77" s="229" t="s">
        <v>74</v>
      </c>
      <c r="C77" s="239" t="s">
        <v>63</v>
      </c>
      <c r="D77" s="227" t="s">
        <v>25</v>
      </c>
      <c r="E77" s="215">
        <f>IF(D77='[2]Response Guidelines'!$D$80,'[2]Response Guidelines'!$C$80, IF(D77='[2]Response Guidelines'!$D$81,'[2]Response Guidelines'!$C$81,IF(D77='[2]Response Guidelines'!$D$82,'[2]Response Guidelines'!$C$82,IF(D77='[2]Response Guidelines'!$D$83,'[2]Response Guidelines'!$C$83,IF(D77='[2]Response Guidelines'!$D$84,'[2]Response Guidelines'!$C$84,IF(D77='[2]Response Guidelines'!$D$85,'[2]Response Guidelines'!$C$85,IF(D77='[2]Response Guidelines'!$D$86,'[2]Response Guidelines'!$C$86,"No Rating")))))))</f>
        <v>5</v>
      </c>
      <c r="F77" s="203">
        <v>5.6800000000000003E-2</v>
      </c>
      <c r="G77" s="201" t="s">
        <v>201</v>
      </c>
      <c r="H77" s="190">
        <v>5.6800000000000003E-2</v>
      </c>
      <c r="I77" s="219"/>
      <c r="J77" s="231"/>
    </row>
    <row r="78" spans="1:10" s="7" customFormat="1" ht="11.1" customHeight="1" x14ac:dyDescent="0.25">
      <c r="A78" s="223"/>
      <c r="B78" s="229"/>
      <c r="C78" s="240"/>
      <c r="D78" s="214"/>
      <c r="E78" s="216"/>
      <c r="F78" s="217"/>
      <c r="G78" s="220"/>
      <c r="H78" s="221"/>
      <c r="I78" s="219"/>
      <c r="J78" s="231"/>
    </row>
    <row r="79" spans="1:10" s="7" customFormat="1" ht="11.1" customHeight="1" x14ac:dyDescent="0.25">
      <c r="A79" s="157"/>
      <c r="B79" s="230"/>
      <c r="C79" s="240"/>
      <c r="D79" s="214"/>
      <c r="E79" s="216"/>
      <c r="F79" s="217"/>
      <c r="G79" s="12" t="s">
        <v>202</v>
      </c>
      <c r="H79" s="55">
        <v>2.8400000000000002E-2</v>
      </c>
      <c r="I79" s="233"/>
      <c r="J79" s="232"/>
    </row>
    <row r="80" spans="1:10" s="7" customFormat="1" ht="11.1" customHeight="1" x14ac:dyDescent="0.25">
      <c r="A80" s="157"/>
      <c r="B80" s="230"/>
      <c r="C80" s="240"/>
      <c r="D80" s="214"/>
      <c r="E80" s="216"/>
      <c r="F80" s="217"/>
      <c r="G80" s="199" t="s">
        <v>203</v>
      </c>
      <c r="H80" s="202">
        <v>0</v>
      </c>
      <c r="I80" s="233"/>
      <c r="J80" s="232"/>
    </row>
    <row r="81" spans="1:10" s="7" customFormat="1" ht="11.1" customHeight="1" thickBot="1" x14ac:dyDescent="0.3">
      <c r="A81" s="223"/>
      <c r="B81" s="229"/>
      <c r="C81" s="241"/>
      <c r="D81" s="228"/>
      <c r="E81" s="216"/>
      <c r="F81" s="217"/>
      <c r="G81" s="220"/>
      <c r="H81" s="221"/>
      <c r="I81" s="219"/>
      <c r="J81" s="231"/>
    </row>
    <row r="82" spans="1:10" s="7" customFormat="1" ht="16.350000000000001" customHeight="1" x14ac:dyDescent="0.25">
      <c r="A82" s="159">
        <v>14</v>
      </c>
      <c r="B82" s="237" t="s">
        <v>75</v>
      </c>
      <c r="C82" s="242" t="s">
        <v>63</v>
      </c>
      <c r="D82" s="227" t="s">
        <v>22</v>
      </c>
      <c r="E82" s="215">
        <f>IF(D82='[2]Response Guidelines'!$D$80,'[2]Response Guidelines'!$C$80, IF(D82='[2]Response Guidelines'!$D$81,'[2]Response Guidelines'!$C$81,IF(D82='[2]Response Guidelines'!$D$82,'[2]Response Guidelines'!$C$82,IF(D82='[2]Response Guidelines'!$D$83,'[2]Response Guidelines'!$C$83,IF(D82='[2]Response Guidelines'!$D$84,'[2]Response Guidelines'!$C$84,IF(D82='[2]Response Guidelines'!$D$85,'[2]Response Guidelines'!$C$85,IF(D82='[2]Response Guidelines'!$D$86,'[2]Response Guidelines'!$C$86,"No Rating")))))))</f>
        <v>2</v>
      </c>
      <c r="F82" s="203">
        <v>2.2700000000000001E-2</v>
      </c>
      <c r="G82" s="201" t="s">
        <v>201</v>
      </c>
      <c r="H82" s="190">
        <v>2.2700000000000001E-2</v>
      </c>
      <c r="I82" s="218"/>
      <c r="J82" s="238"/>
    </row>
    <row r="83" spans="1:10" s="7" customFormat="1" ht="16.350000000000001" customHeight="1" x14ac:dyDescent="0.25">
      <c r="A83" s="223"/>
      <c r="B83" s="229"/>
      <c r="C83" s="242"/>
      <c r="D83" s="214"/>
      <c r="E83" s="216"/>
      <c r="F83" s="217"/>
      <c r="G83" s="220"/>
      <c r="H83" s="221"/>
      <c r="I83" s="219"/>
      <c r="J83" s="231"/>
    </row>
    <row r="84" spans="1:10" s="7" customFormat="1" ht="16.350000000000001" customHeight="1" x14ac:dyDescent="0.25">
      <c r="A84" s="223"/>
      <c r="B84" s="229"/>
      <c r="C84" s="242"/>
      <c r="D84" s="214"/>
      <c r="E84" s="216"/>
      <c r="F84" s="217"/>
      <c r="G84" s="12" t="s">
        <v>202</v>
      </c>
      <c r="H84" s="55">
        <v>1.1350000000000001E-2</v>
      </c>
      <c r="I84" s="219"/>
      <c r="J84" s="231"/>
    </row>
    <row r="85" spans="1:10" s="7" customFormat="1" ht="16.350000000000001" customHeight="1" x14ac:dyDescent="0.25">
      <c r="A85" s="223"/>
      <c r="B85" s="229"/>
      <c r="C85" s="242"/>
      <c r="D85" s="214"/>
      <c r="E85" s="216"/>
      <c r="F85" s="217"/>
      <c r="G85" s="199" t="s">
        <v>203</v>
      </c>
      <c r="H85" s="202">
        <v>0</v>
      </c>
      <c r="I85" s="219"/>
      <c r="J85" s="231"/>
    </row>
    <row r="86" spans="1:10" s="7" customFormat="1" ht="16.350000000000001" customHeight="1" thickBot="1" x14ac:dyDescent="0.3">
      <c r="A86" s="223"/>
      <c r="B86" s="229"/>
      <c r="C86" s="242"/>
      <c r="D86" s="214"/>
      <c r="E86" s="216"/>
      <c r="F86" s="217"/>
      <c r="G86" s="220"/>
      <c r="H86" s="221"/>
      <c r="I86" s="219"/>
      <c r="J86" s="231"/>
    </row>
    <row r="87" spans="1:10" s="7" customFormat="1" ht="11.1" customHeight="1" x14ac:dyDescent="0.25">
      <c r="A87" s="223">
        <v>15</v>
      </c>
      <c r="B87" s="229" t="s">
        <v>76</v>
      </c>
      <c r="C87" s="243" t="s">
        <v>77</v>
      </c>
      <c r="D87" s="227" t="s">
        <v>25</v>
      </c>
      <c r="E87" s="215">
        <f>IF(D87='[2]Response Guidelines'!$D$80,'[2]Response Guidelines'!$C$80, IF(D87='[2]Response Guidelines'!$D$81,'[2]Response Guidelines'!$C$81,IF(D87='[2]Response Guidelines'!$D$82,'[2]Response Guidelines'!$C$82,IF(D87='[2]Response Guidelines'!$D$83,'[2]Response Guidelines'!$C$83,IF(D87='[2]Response Guidelines'!$D$84,'[2]Response Guidelines'!$C$84,IF(D87='[2]Response Guidelines'!$D$85,'[2]Response Guidelines'!$C$85,IF(D87='[2]Response Guidelines'!$D$86,'[2]Response Guidelines'!$C$86,"No Rating")))))))</f>
        <v>5</v>
      </c>
      <c r="F87" s="203">
        <v>5.6800000000000003E-2</v>
      </c>
      <c r="G87" s="201" t="s">
        <v>201</v>
      </c>
      <c r="H87" s="190">
        <v>5.6800000000000003E-2</v>
      </c>
      <c r="I87" s="233"/>
      <c r="J87" s="231"/>
    </row>
    <row r="88" spans="1:10" s="7" customFormat="1" ht="11.1" customHeight="1" x14ac:dyDescent="0.25">
      <c r="A88" s="223"/>
      <c r="B88" s="229"/>
      <c r="C88" s="242"/>
      <c r="D88" s="214"/>
      <c r="E88" s="216"/>
      <c r="F88" s="217"/>
      <c r="G88" s="220"/>
      <c r="H88" s="221"/>
      <c r="I88" s="194"/>
      <c r="J88" s="231"/>
    </row>
    <row r="89" spans="1:10" s="7" customFormat="1" ht="11.1" customHeight="1" x14ac:dyDescent="0.25">
      <c r="A89" s="223"/>
      <c r="B89" s="229"/>
      <c r="C89" s="242"/>
      <c r="D89" s="214"/>
      <c r="E89" s="216"/>
      <c r="F89" s="217"/>
      <c r="G89" s="12" t="s">
        <v>202</v>
      </c>
      <c r="H89" s="55">
        <v>2.8400000000000002E-2</v>
      </c>
      <c r="I89" s="194"/>
      <c r="J89" s="231"/>
    </row>
    <row r="90" spans="1:10" s="7" customFormat="1" ht="11.1" customHeight="1" x14ac:dyDescent="0.25">
      <c r="A90" s="223"/>
      <c r="B90" s="229"/>
      <c r="C90" s="242"/>
      <c r="D90" s="214"/>
      <c r="E90" s="216"/>
      <c r="F90" s="217"/>
      <c r="G90" s="199" t="s">
        <v>203</v>
      </c>
      <c r="H90" s="202">
        <v>0</v>
      </c>
      <c r="I90" s="194"/>
      <c r="J90" s="231"/>
    </row>
    <row r="91" spans="1:10" s="7" customFormat="1" ht="11.1" customHeight="1" thickBot="1" x14ac:dyDescent="0.3">
      <c r="A91" s="223"/>
      <c r="B91" s="229"/>
      <c r="C91" s="244"/>
      <c r="D91" s="228"/>
      <c r="E91" s="216"/>
      <c r="F91" s="217"/>
      <c r="G91" s="220"/>
      <c r="H91" s="221"/>
      <c r="I91" s="218"/>
      <c r="J91" s="231"/>
    </row>
    <row r="92" spans="1:10" s="7" customFormat="1" x14ac:dyDescent="0.25">
      <c r="A92" s="159">
        <v>16</v>
      </c>
      <c r="B92" s="209" t="s">
        <v>78</v>
      </c>
      <c r="C92" s="222" t="s">
        <v>63</v>
      </c>
      <c r="D92" s="214" t="s">
        <v>25</v>
      </c>
      <c r="E92" s="215">
        <f>IF(D92='[2]Response Guidelines'!$D$80,'[2]Response Guidelines'!$C$80, IF(D92='[2]Response Guidelines'!$D$81,'[2]Response Guidelines'!$C$81,IF(D92='[2]Response Guidelines'!$D$82,'[2]Response Guidelines'!$C$82,IF(D92='[2]Response Guidelines'!$D$83,'[2]Response Guidelines'!$C$83,IF(D92='[2]Response Guidelines'!$D$84,'[2]Response Guidelines'!$C$84,IF(D92='[2]Response Guidelines'!$D$85,'[2]Response Guidelines'!$C$85,IF(D92='[2]Response Guidelines'!$D$86,'[2]Response Guidelines'!$C$86,"No Rating")))))))</f>
        <v>5</v>
      </c>
      <c r="F92" s="203">
        <v>5.6800000000000003E-2</v>
      </c>
      <c r="G92" s="201" t="s">
        <v>201</v>
      </c>
      <c r="H92" s="190">
        <v>5.6800000000000003E-2</v>
      </c>
      <c r="I92" s="218"/>
      <c r="J92" s="222"/>
    </row>
    <row r="93" spans="1:10" s="7" customFormat="1" x14ac:dyDescent="0.25">
      <c r="A93" s="223"/>
      <c r="B93" s="210"/>
      <c r="C93" s="212"/>
      <c r="D93" s="214"/>
      <c r="E93" s="216"/>
      <c r="F93" s="217"/>
      <c r="G93" s="220"/>
      <c r="H93" s="221"/>
      <c r="I93" s="219"/>
      <c r="J93" s="212"/>
    </row>
    <row r="94" spans="1:10" s="7" customFormat="1" ht="33.75" x14ac:dyDescent="0.25">
      <c r="A94" s="223"/>
      <c r="B94" s="210"/>
      <c r="C94" s="212"/>
      <c r="D94" s="214"/>
      <c r="E94" s="216"/>
      <c r="F94" s="217"/>
      <c r="G94" s="12" t="s">
        <v>202</v>
      </c>
      <c r="H94" s="55">
        <v>2.8400000000000002E-2</v>
      </c>
      <c r="I94" s="219"/>
      <c r="J94" s="212"/>
    </row>
    <row r="95" spans="1:10" s="7" customFormat="1" x14ac:dyDescent="0.25">
      <c r="A95" s="223"/>
      <c r="B95" s="210"/>
      <c r="C95" s="212"/>
      <c r="D95" s="214"/>
      <c r="E95" s="216"/>
      <c r="F95" s="217"/>
      <c r="G95" s="199" t="s">
        <v>203</v>
      </c>
      <c r="H95" s="202">
        <v>0</v>
      </c>
      <c r="I95" s="219"/>
      <c r="J95" s="212"/>
    </row>
    <row r="96" spans="1:10" s="7" customFormat="1" ht="12" thickBot="1" x14ac:dyDescent="0.3">
      <c r="A96" s="223"/>
      <c r="B96" s="210"/>
      <c r="C96" s="212"/>
      <c r="D96" s="228"/>
      <c r="E96" s="216"/>
      <c r="F96" s="217"/>
      <c r="G96" s="220"/>
      <c r="H96" s="221"/>
      <c r="I96" s="219"/>
      <c r="J96" s="212"/>
    </row>
    <row r="97" spans="1:10" s="7" customFormat="1" ht="10.35" customHeight="1" x14ac:dyDescent="0.25">
      <c r="A97" s="223">
        <v>17</v>
      </c>
      <c r="B97" s="229" t="s">
        <v>79</v>
      </c>
      <c r="C97" s="231" t="s">
        <v>63</v>
      </c>
      <c r="D97" s="214" t="s">
        <v>25</v>
      </c>
      <c r="E97" s="215">
        <f>IF(D97='[2]Response Guidelines'!$D$80,'[2]Response Guidelines'!$C$80, IF(D97='[2]Response Guidelines'!$D$81,'[2]Response Guidelines'!$C$81,IF(D97='[2]Response Guidelines'!$D$82,'[2]Response Guidelines'!$C$82,IF(D97='[2]Response Guidelines'!$D$83,'[2]Response Guidelines'!$C$83,IF(D97='[2]Response Guidelines'!$D$84,'[2]Response Guidelines'!$C$84,IF(D97='[2]Response Guidelines'!$D$85,'[2]Response Guidelines'!$C$85,IF(D97='[2]Response Guidelines'!$D$86,'[2]Response Guidelines'!$C$86,"No Rating")))))))</f>
        <v>5</v>
      </c>
      <c r="F97" s="203">
        <v>5.6800000000000003E-2</v>
      </c>
      <c r="G97" s="201" t="s">
        <v>201</v>
      </c>
      <c r="H97" s="190">
        <v>5.6800000000000003E-2</v>
      </c>
      <c r="I97" s="219"/>
      <c r="J97" s="231"/>
    </row>
    <row r="98" spans="1:10" s="7" customFormat="1" ht="12.75" customHeight="1" x14ac:dyDescent="0.25">
      <c r="A98" s="223"/>
      <c r="B98" s="229"/>
      <c r="C98" s="231"/>
      <c r="D98" s="214"/>
      <c r="E98" s="216"/>
      <c r="F98" s="217"/>
      <c r="G98" s="220"/>
      <c r="H98" s="221"/>
      <c r="I98" s="219"/>
      <c r="J98" s="231"/>
    </row>
    <row r="99" spans="1:10" s="7" customFormat="1" ht="12.75" customHeight="1" x14ac:dyDescent="0.25">
      <c r="A99" s="157"/>
      <c r="B99" s="230"/>
      <c r="C99" s="232"/>
      <c r="D99" s="214"/>
      <c r="E99" s="216"/>
      <c r="F99" s="217"/>
      <c r="G99" s="12" t="s">
        <v>202</v>
      </c>
      <c r="H99" s="55">
        <v>2.8400000000000002E-2</v>
      </c>
      <c r="I99" s="233"/>
      <c r="J99" s="232"/>
    </row>
    <row r="100" spans="1:10" s="7" customFormat="1" ht="12.75" customHeight="1" x14ac:dyDescent="0.25">
      <c r="A100" s="157"/>
      <c r="B100" s="230"/>
      <c r="C100" s="232"/>
      <c r="D100" s="214"/>
      <c r="E100" s="216"/>
      <c r="F100" s="217"/>
      <c r="G100" s="199" t="s">
        <v>203</v>
      </c>
      <c r="H100" s="202">
        <v>0</v>
      </c>
      <c r="I100" s="233"/>
      <c r="J100" s="232"/>
    </row>
    <row r="101" spans="1:10" s="7" customFormat="1" ht="11.1" customHeight="1" thickBot="1" x14ac:dyDescent="0.3">
      <c r="A101" s="157"/>
      <c r="B101" s="229"/>
      <c r="C101" s="231"/>
      <c r="D101" s="228"/>
      <c r="E101" s="216"/>
      <c r="F101" s="217"/>
      <c r="G101" s="220"/>
      <c r="H101" s="221"/>
      <c r="I101" s="219"/>
      <c r="J101" s="231"/>
    </row>
    <row r="102" spans="1:10" s="7" customFormat="1" ht="18.600000000000001" customHeight="1" x14ac:dyDescent="0.25">
      <c r="A102" s="234">
        <v>18</v>
      </c>
      <c r="B102" s="237" t="s">
        <v>80</v>
      </c>
      <c r="C102" s="238" t="s">
        <v>63</v>
      </c>
      <c r="D102" s="227" t="s">
        <v>25</v>
      </c>
      <c r="E102" s="215">
        <f>IF(D102='[2]Response Guidelines'!$D$80,'[2]Response Guidelines'!$C$80, IF(D102='[2]Response Guidelines'!$D$81,'[2]Response Guidelines'!$C$81,IF(D102='[2]Response Guidelines'!$D$82,'[2]Response Guidelines'!$C$82,IF(D102='[2]Response Guidelines'!$D$83,'[2]Response Guidelines'!$C$83,IF(D102='[2]Response Guidelines'!$D$84,'[2]Response Guidelines'!$C$84,IF(D102='[2]Response Guidelines'!$D$85,'[2]Response Guidelines'!$C$85,IF(D102='[2]Response Guidelines'!$D$86,'[2]Response Guidelines'!$C$86,"No Rating")))))))</f>
        <v>5</v>
      </c>
      <c r="F102" s="203">
        <v>5.6800000000000003E-2</v>
      </c>
      <c r="G102" s="201" t="s">
        <v>201</v>
      </c>
      <c r="H102" s="190">
        <v>5.6800000000000003E-2</v>
      </c>
      <c r="I102" s="218"/>
      <c r="J102" s="238"/>
    </row>
    <row r="103" spans="1:10" s="7" customFormat="1" ht="18.600000000000001" customHeight="1" x14ac:dyDescent="0.25">
      <c r="A103" s="235"/>
      <c r="B103" s="229"/>
      <c r="C103" s="231"/>
      <c r="D103" s="214"/>
      <c r="E103" s="216"/>
      <c r="F103" s="217"/>
      <c r="G103" s="220"/>
      <c r="H103" s="221"/>
      <c r="I103" s="219"/>
      <c r="J103" s="231"/>
    </row>
    <row r="104" spans="1:10" s="7" customFormat="1" ht="18.600000000000001" customHeight="1" x14ac:dyDescent="0.25">
      <c r="A104" s="235"/>
      <c r="B104" s="229"/>
      <c r="C104" s="231"/>
      <c r="D104" s="214"/>
      <c r="E104" s="216"/>
      <c r="F104" s="217"/>
      <c r="G104" s="12" t="s">
        <v>202</v>
      </c>
      <c r="H104" s="55">
        <v>2.8400000000000002E-2</v>
      </c>
      <c r="I104" s="219"/>
      <c r="J104" s="231"/>
    </row>
    <row r="105" spans="1:10" s="7" customFormat="1" ht="18.600000000000001" customHeight="1" x14ac:dyDescent="0.25">
      <c r="A105" s="235"/>
      <c r="B105" s="229"/>
      <c r="C105" s="231"/>
      <c r="D105" s="214"/>
      <c r="E105" s="216"/>
      <c r="F105" s="217"/>
      <c r="G105" s="199" t="s">
        <v>203</v>
      </c>
      <c r="H105" s="202">
        <v>0</v>
      </c>
      <c r="I105" s="219"/>
      <c r="J105" s="231"/>
    </row>
    <row r="106" spans="1:10" s="7" customFormat="1" ht="118.9" customHeight="1" thickBot="1" x14ac:dyDescent="0.3">
      <c r="A106" s="236"/>
      <c r="B106" s="229"/>
      <c r="C106" s="231"/>
      <c r="D106" s="228"/>
      <c r="E106" s="216"/>
      <c r="F106" s="217"/>
      <c r="G106" s="220"/>
      <c r="H106" s="221"/>
      <c r="I106" s="219"/>
      <c r="J106" s="231"/>
    </row>
    <row r="107" spans="1:10" s="7" customFormat="1" ht="11.1" customHeight="1" x14ac:dyDescent="0.25">
      <c r="A107" s="223">
        <v>19</v>
      </c>
      <c r="B107" s="229" t="s">
        <v>205</v>
      </c>
      <c r="C107" s="239" t="s">
        <v>82</v>
      </c>
      <c r="D107" s="227" t="s">
        <v>25</v>
      </c>
      <c r="E107" s="215">
        <f>IF(D107='[2]Response Guidelines'!$D$80,'[2]Response Guidelines'!$C$80, IF(D107='[2]Response Guidelines'!$D$81,'[2]Response Guidelines'!$C$81,IF(D107='[2]Response Guidelines'!$D$82,'[2]Response Guidelines'!$C$82,IF(D107='[2]Response Guidelines'!$D$83,'[2]Response Guidelines'!$C$83,IF(D107='[2]Response Guidelines'!$D$84,'[2]Response Guidelines'!$C$84,IF(D107='[2]Response Guidelines'!$D$85,'[2]Response Guidelines'!$C$85,IF(D107='[2]Response Guidelines'!$D$86,'[2]Response Guidelines'!$C$86,"No Rating")))))))</f>
        <v>5</v>
      </c>
      <c r="F107" s="203">
        <v>5.6800000000000003E-2</v>
      </c>
      <c r="G107" s="201" t="s">
        <v>201</v>
      </c>
      <c r="H107" s="190">
        <v>5.6800000000000003E-2</v>
      </c>
      <c r="I107" s="219"/>
      <c r="J107" s="231"/>
    </row>
    <row r="108" spans="1:10" s="7" customFormat="1" ht="11.1" customHeight="1" x14ac:dyDescent="0.25">
      <c r="A108" s="223"/>
      <c r="B108" s="229"/>
      <c r="C108" s="240"/>
      <c r="D108" s="214"/>
      <c r="E108" s="216"/>
      <c r="F108" s="217"/>
      <c r="G108" s="220"/>
      <c r="H108" s="221"/>
      <c r="I108" s="219"/>
      <c r="J108" s="231"/>
    </row>
    <row r="109" spans="1:10" s="7" customFormat="1" ht="59.65" customHeight="1" x14ac:dyDescent="0.25">
      <c r="A109" s="157"/>
      <c r="B109" s="230"/>
      <c r="C109" s="240"/>
      <c r="D109" s="214"/>
      <c r="E109" s="216"/>
      <c r="F109" s="217"/>
      <c r="G109" s="12" t="s">
        <v>202</v>
      </c>
      <c r="H109" s="55">
        <v>2.8400000000000002E-2</v>
      </c>
      <c r="I109" s="233"/>
      <c r="J109" s="232"/>
    </row>
    <row r="110" spans="1:10" s="7" customFormat="1" ht="11.1" customHeight="1" x14ac:dyDescent="0.25">
      <c r="A110" s="157"/>
      <c r="B110" s="230"/>
      <c r="C110" s="240"/>
      <c r="D110" s="214"/>
      <c r="E110" s="216"/>
      <c r="F110" s="217"/>
      <c r="G110" s="199" t="s">
        <v>203</v>
      </c>
      <c r="H110" s="202">
        <v>0</v>
      </c>
      <c r="I110" s="233"/>
      <c r="J110" s="232"/>
    </row>
    <row r="111" spans="1:10" s="7" customFormat="1" ht="81" customHeight="1" thickBot="1" x14ac:dyDescent="0.3">
      <c r="A111" s="223"/>
      <c r="B111" s="229"/>
      <c r="C111" s="241"/>
      <c r="D111" s="228"/>
      <c r="E111" s="216"/>
      <c r="F111" s="217"/>
      <c r="G111" s="220"/>
      <c r="H111" s="221"/>
      <c r="I111" s="219"/>
      <c r="J111" s="231"/>
    </row>
    <row r="112" spans="1:10" s="7" customFormat="1" ht="16.350000000000001" customHeight="1" thickBot="1" x14ac:dyDescent="0.3">
      <c r="A112" s="8"/>
      <c r="B112" s="13" t="s">
        <v>105</v>
      </c>
      <c r="C112" s="13"/>
      <c r="D112" s="13"/>
      <c r="E112" s="59">
        <f>SUM(E17:E111)</f>
        <v>88</v>
      </c>
      <c r="F112" s="56">
        <f>SUM(F17:F111)</f>
        <v>0.99969999999999981</v>
      </c>
      <c r="G112" s="142" t="s">
        <v>106</v>
      </c>
      <c r="H112" s="143"/>
      <c r="I112" s="58">
        <f>SUM(I17:I111)</f>
        <v>0</v>
      </c>
      <c r="J112" s="57"/>
    </row>
  </sheetData>
  <mergeCells count="232">
    <mergeCell ref="G112:H112"/>
    <mergeCell ref="A107:A111"/>
    <mergeCell ref="B107:B111"/>
    <mergeCell ref="C107:C111"/>
    <mergeCell ref="D107:D111"/>
    <mergeCell ref="E107:E111"/>
    <mergeCell ref="F107:F111"/>
    <mergeCell ref="I107:I111"/>
    <mergeCell ref="J107:J111"/>
    <mergeCell ref="G107:G108"/>
    <mergeCell ref="H107:H108"/>
    <mergeCell ref="G110:G111"/>
    <mergeCell ref="H110:H111"/>
    <mergeCell ref="A97:A101"/>
    <mergeCell ref="B97:B101"/>
    <mergeCell ref="C97:C101"/>
    <mergeCell ref="D97:D101"/>
    <mergeCell ref="E97:E101"/>
    <mergeCell ref="F97:F101"/>
    <mergeCell ref="I97:I101"/>
    <mergeCell ref="J97:J101"/>
    <mergeCell ref="A102:A106"/>
    <mergeCell ref="B102:B106"/>
    <mergeCell ref="C102:C106"/>
    <mergeCell ref="D102:D106"/>
    <mergeCell ref="E102:E106"/>
    <mergeCell ref="F102:F106"/>
    <mergeCell ref="I102:I106"/>
    <mergeCell ref="J102:J106"/>
    <mergeCell ref="G97:G98"/>
    <mergeCell ref="H97:H98"/>
    <mergeCell ref="G100:G101"/>
    <mergeCell ref="H100:H101"/>
    <mergeCell ref="G102:G103"/>
    <mergeCell ref="H102:H103"/>
    <mergeCell ref="G105:G106"/>
    <mergeCell ref="H105:H106"/>
    <mergeCell ref="A87:A91"/>
    <mergeCell ref="B87:B91"/>
    <mergeCell ref="C87:C91"/>
    <mergeCell ref="D87:D91"/>
    <mergeCell ref="E87:E91"/>
    <mergeCell ref="F87:F91"/>
    <mergeCell ref="I87:I91"/>
    <mergeCell ref="J87:J91"/>
    <mergeCell ref="A92:A96"/>
    <mergeCell ref="B92:B96"/>
    <mergeCell ref="C92:C96"/>
    <mergeCell ref="D92:D96"/>
    <mergeCell ref="E92:E96"/>
    <mergeCell ref="F92:F96"/>
    <mergeCell ref="I92:I96"/>
    <mergeCell ref="J92:J96"/>
    <mergeCell ref="G87:G88"/>
    <mergeCell ref="H87:H88"/>
    <mergeCell ref="G90:G91"/>
    <mergeCell ref="H90:H91"/>
    <mergeCell ref="G92:G93"/>
    <mergeCell ref="H92:H93"/>
    <mergeCell ref="G95:G96"/>
    <mergeCell ref="H95:H96"/>
    <mergeCell ref="A77:A81"/>
    <mergeCell ref="B77:B81"/>
    <mergeCell ref="C77:C81"/>
    <mergeCell ref="D77:D81"/>
    <mergeCell ref="E77:E81"/>
    <mergeCell ref="F77:F81"/>
    <mergeCell ref="I77:I81"/>
    <mergeCell ref="J77:J81"/>
    <mergeCell ref="A82:A86"/>
    <mergeCell ref="B82:B86"/>
    <mergeCell ref="C82:C86"/>
    <mergeCell ref="D82:D86"/>
    <mergeCell ref="E82:E86"/>
    <mergeCell ref="F82:F86"/>
    <mergeCell ref="I82:I86"/>
    <mergeCell ref="J82:J86"/>
    <mergeCell ref="G77:G78"/>
    <mergeCell ref="H77:H78"/>
    <mergeCell ref="G80:G81"/>
    <mergeCell ref="H80:H81"/>
    <mergeCell ref="G82:G83"/>
    <mergeCell ref="H82:H83"/>
    <mergeCell ref="G85:G86"/>
    <mergeCell ref="H85:H86"/>
    <mergeCell ref="A67:A71"/>
    <mergeCell ref="B67:B71"/>
    <mergeCell ref="C67:C71"/>
    <mergeCell ref="D67:D71"/>
    <mergeCell ref="E67:E71"/>
    <mergeCell ref="F67:F71"/>
    <mergeCell ref="I67:I71"/>
    <mergeCell ref="J67:J71"/>
    <mergeCell ref="A72:A76"/>
    <mergeCell ref="B72:B76"/>
    <mergeCell ref="C72:C76"/>
    <mergeCell ref="D72:D76"/>
    <mergeCell ref="E72:E76"/>
    <mergeCell ref="F72:F76"/>
    <mergeCell ref="I72:I76"/>
    <mergeCell ref="J72:J76"/>
    <mergeCell ref="G67:G68"/>
    <mergeCell ref="H67:H68"/>
    <mergeCell ref="G70:G71"/>
    <mergeCell ref="H70:H71"/>
    <mergeCell ref="G72:G73"/>
    <mergeCell ref="H72:H73"/>
    <mergeCell ref="G75:G76"/>
    <mergeCell ref="H75:H76"/>
    <mergeCell ref="A57:A61"/>
    <mergeCell ref="B57:B61"/>
    <mergeCell ref="C57:C61"/>
    <mergeCell ref="D57:D61"/>
    <mergeCell ref="E57:E61"/>
    <mergeCell ref="F57:F61"/>
    <mergeCell ref="I57:I61"/>
    <mergeCell ref="J57:J61"/>
    <mergeCell ref="A62:A66"/>
    <mergeCell ref="B62:B66"/>
    <mergeCell ref="C62:C66"/>
    <mergeCell ref="D62:D66"/>
    <mergeCell ref="E62:E66"/>
    <mergeCell ref="F62:F66"/>
    <mergeCell ref="I62:I66"/>
    <mergeCell ref="J62:J66"/>
    <mergeCell ref="G57:G58"/>
    <mergeCell ref="H57:H58"/>
    <mergeCell ref="G60:G61"/>
    <mergeCell ref="H60:H61"/>
    <mergeCell ref="G62:G63"/>
    <mergeCell ref="H62:H63"/>
    <mergeCell ref="G65:G66"/>
    <mergeCell ref="H65:H66"/>
    <mergeCell ref="A47:A51"/>
    <mergeCell ref="B47:B51"/>
    <mergeCell ref="C47:C51"/>
    <mergeCell ref="D47:D51"/>
    <mergeCell ref="E47:E51"/>
    <mergeCell ref="F47:F51"/>
    <mergeCell ref="I47:I51"/>
    <mergeCell ref="J47:J51"/>
    <mergeCell ref="A52:A56"/>
    <mergeCell ref="B52:B56"/>
    <mergeCell ref="C52:C56"/>
    <mergeCell ref="D52:D56"/>
    <mergeCell ref="E52:E56"/>
    <mergeCell ref="F52:F56"/>
    <mergeCell ref="I52:I56"/>
    <mergeCell ref="J52:J56"/>
    <mergeCell ref="G47:G48"/>
    <mergeCell ref="H47:H48"/>
    <mergeCell ref="G50:G51"/>
    <mergeCell ref="H50:H51"/>
    <mergeCell ref="G52:G53"/>
    <mergeCell ref="H52:H53"/>
    <mergeCell ref="G55:G56"/>
    <mergeCell ref="H55:H56"/>
    <mergeCell ref="A37:A41"/>
    <mergeCell ref="B37:B41"/>
    <mergeCell ref="C37:C41"/>
    <mergeCell ref="D37:D41"/>
    <mergeCell ref="E37:E41"/>
    <mergeCell ref="F37:F41"/>
    <mergeCell ref="I37:I41"/>
    <mergeCell ref="J37:J41"/>
    <mergeCell ref="A42:A46"/>
    <mergeCell ref="B42:B46"/>
    <mergeCell ref="C42:C46"/>
    <mergeCell ref="D42:D46"/>
    <mergeCell ref="E42:E46"/>
    <mergeCell ref="F42:F46"/>
    <mergeCell ref="I42:I46"/>
    <mergeCell ref="J42:J46"/>
    <mergeCell ref="G37:G38"/>
    <mergeCell ref="H37:H38"/>
    <mergeCell ref="G40:G41"/>
    <mergeCell ref="H40:H41"/>
    <mergeCell ref="G42:G43"/>
    <mergeCell ref="H42:H43"/>
    <mergeCell ref="G45:G46"/>
    <mergeCell ref="H45:H46"/>
    <mergeCell ref="A27:A31"/>
    <mergeCell ref="B27:B31"/>
    <mergeCell ref="C27:C31"/>
    <mergeCell ref="D27:D31"/>
    <mergeCell ref="E27:E31"/>
    <mergeCell ref="F27:F31"/>
    <mergeCell ref="I27:I31"/>
    <mergeCell ref="J27:J31"/>
    <mergeCell ref="A32:A36"/>
    <mergeCell ref="B32:B36"/>
    <mergeCell ref="C32:C36"/>
    <mergeCell ref="D32:D36"/>
    <mergeCell ref="E32:E36"/>
    <mergeCell ref="F32:F36"/>
    <mergeCell ref="I32:I36"/>
    <mergeCell ref="J32:J36"/>
    <mergeCell ref="G27:G28"/>
    <mergeCell ref="H27:H28"/>
    <mergeCell ref="G30:G31"/>
    <mergeCell ref="H30:H31"/>
    <mergeCell ref="G32:G33"/>
    <mergeCell ref="H32:H33"/>
    <mergeCell ref="G35:G36"/>
    <mergeCell ref="H35:H36"/>
    <mergeCell ref="J17:J21"/>
    <mergeCell ref="A22:A26"/>
    <mergeCell ref="B22:B26"/>
    <mergeCell ref="C22:C26"/>
    <mergeCell ref="D22:D26"/>
    <mergeCell ref="E22:E26"/>
    <mergeCell ref="F22:F26"/>
    <mergeCell ref="I22:I26"/>
    <mergeCell ref="J22:J26"/>
    <mergeCell ref="G22:G23"/>
    <mergeCell ref="H22:H23"/>
    <mergeCell ref="G25:G26"/>
    <mergeCell ref="H25:H26"/>
    <mergeCell ref="E2:I4"/>
    <mergeCell ref="A15:A16"/>
    <mergeCell ref="B15:C15"/>
    <mergeCell ref="A17:A21"/>
    <mergeCell ref="B17:B21"/>
    <mergeCell ref="C17:C21"/>
    <mergeCell ref="D17:D21"/>
    <mergeCell ref="E17:E21"/>
    <mergeCell ref="F17:F21"/>
    <mergeCell ref="I17:I21"/>
    <mergeCell ref="G17:G18"/>
    <mergeCell ref="G20:G21"/>
    <mergeCell ref="H17:H18"/>
    <mergeCell ref="H20:H21"/>
  </mergeCells>
  <dataValidations count="1">
    <dataValidation type="list" allowBlank="1" showInputMessage="1" showErrorMessage="1" sqref="D22 D27 D32 D37 D42 D47 D52 D57 D62 D67 D72 D77 D82 D87 D92 D97 D102 D107" xr:uid="{80E11204-D19D-48E0-8E1F-89EACC0C42C1}">
      <formula1>Priority</formula1>
    </dataValidation>
  </dataValidations>
  <pageMargins left="0.25" right="0.25" top="0.75" bottom="0.75" header="0.3" footer="0.3"/>
  <pageSetup paperSize="9" scale="1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572D5-BDF7-436B-9DB2-149925604266}">
  <dimension ref="B1:C29"/>
  <sheetViews>
    <sheetView workbookViewId="0">
      <selection activeCell="C4" sqref="C4"/>
    </sheetView>
  </sheetViews>
  <sheetFormatPr defaultRowHeight="15" x14ac:dyDescent="0.25"/>
  <cols>
    <col min="2" max="2" width="14.7109375" customWidth="1"/>
    <col min="3" max="3" width="79.28515625" customWidth="1"/>
  </cols>
  <sheetData>
    <row r="1" spans="2:3" ht="15.75" thickBot="1" x14ac:dyDescent="0.3"/>
    <row r="2" spans="2:3" ht="16.5" thickBot="1" x14ac:dyDescent="0.3">
      <c r="B2" s="245" t="s">
        <v>206</v>
      </c>
      <c r="C2" s="246"/>
    </row>
    <row r="3" spans="2:3" x14ac:dyDescent="0.25">
      <c r="B3" s="87" t="s">
        <v>207</v>
      </c>
      <c r="C3" s="86" t="s">
        <v>208</v>
      </c>
    </row>
    <row r="4" spans="2:3" x14ac:dyDescent="0.25">
      <c r="B4" s="85"/>
      <c r="C4" s="84"/>
    </row>
    <row r="5" spans="2:3" x14ac:dyDescent="0.25">
      <c r="B5" s="85"/>
      <c r="C5" s="84"/>
    </row>
    <row r="6" spans="2:3" x14ac:dyDescent="0.25">
      <c r="B6" s="85"/>
      <c r="C6" s="84"/>
    </row>
    <row r="7" spans="2:3" x14ac:dyDescent="0.25">
      <c r="B7" s="85"/>
      <c r="C7" s="84"/>
    </row>
    <row r="8" spans="2:3" x14ac:dyDescent="0.25">
      <c r="B8" s="85"/>
      <c r="C8" s="84"/>
    </row>
    <row r="9" spans="2:3" x14ac:dyDescent="0.25">
      <c r="B9" s="85"/>
      <c r="C9" s="84"/>
    </row>
    <row r="10" spans="2:3" x14ac:dyDescent="0.25">
      <c r="B10" s="85"/>
      <c r="C10" s="84"/>
    </row>
    <row r="11" spans="2:3" x14ac:dyDescent="0.25">
      <c r="B11" s="85"/>
      <c r="C11" s="84"/>
    </row>
    <row r="12" spans="2:3" x14ac:dyDescent="0.25">
      <c r="B12" s="85"/>
      <c r="C12" s="84"/>
    </row>
    <row r="13" spans="2:3" x14ac:dyDescent="0.25">
      <c r="B13" s="85"/>
      <c r="C13" s="84"/>
    </row>
    <row r="14" spans="2:3" ht="15.75" thickBot="1" x14ac:dyDescent="0.3">
      <c r="B14" s="83"/>
      <c r="C14" s="82"/>
    </row>
    <row r="16" spans="2:3" ht="15.75" thickBot="1" x14ac:dyDescent="0.3"/>
    <row r="17" spans="2:3" ht="16.5" thickBot="1" x14ac:dyDescent="0.3">
      <c r="B17" s="245" t="s">
        <v>209</v>
      </c>
      <c r="C17" s="246"/>
    </row>
    <row r="18" spans="2:3" x14ac:dyDescent="0.25">
      <c r="B18" s="87"/>
      <c r="C18" s="86"/>
    </row>
    <row r="19" spans="2:3" x14ac:dyDescent="0.25">
      <c r="B19" s="85"/>
      <c r="C19" s="84"/>
    </row>
    <row r="20" spans="2:3" x14ac:dyDescent="0.25">
      <c r="B20" s="85"/>
      <c r="C20" s="84"/>
    </row>
    <row r="21" spans="2:3" x14ac:dyDescent="0.25">
      <c r="B21" s="85"/>
      <c r="C21" s="84"/>
    </row>
    <row r="22" spans="2:3" x14ac:dyDescent="0.25">
      <c r="B22" s="85"/>
      <c r="C22" s="84"/>
    </row>
    <row r="23" spans="2:3" x14ac:dyDescent="0.25">
      <c r="B23" s="85"/>
      <c r="C23" s="84"/>
    </row>
    <row r="24" spans="2:3" x14ac:dyDescent="0.25">
      <c r="B24" s="85"/>
      <c r="C24" s="84"/>
    </row>
    <row r="25" spans="2:3" x14ac:dyDescent="0.25">
      <c r="B25" s="85"/>
      <c r="C25" s="84"/>
    </row>
    <row r="26" spans="2:3" x14ac:dyDescent="0.25">
      <c r="B26" s="85"/>
      <c r="C26" s="84"/>
    </row>
    <row r="27" spans="2:3" x14ac:dyDescent="0.25">
      <c r="B27" s="85"/>
      <c r="C27" s="84"/>
    </row>
    <row r="28" spans="2:3" x14ac:dyDescent="0.25">
      <c r="B28" s="85"/>
      <c r="C28" s="84"/>
    </row>
    <row r="29" spans="2:3" ht="15.75" thickBot="1" x14ac:dyDescent="0.3">
      <c r="B29" s="83"/>
      <c r="C29" s="82"/>
    </row>
  </sheetData>
  <mergeCells count="2">
    <mergeCell ref="B2:C2"/>
    <mergeCell ref="B17:C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01C86FEEA11142A6BFDD7863677127" ma:contentTypeVersion="3" ma:contentTypeDescription="Create a new document." ma:contentTypeScope="" ma:versionID="c712372d4b2a5ed924daca4d3e5dc8a1">
  <xsd:schema xmlns:xsd="http://www.w3.org/2001/XMLSchema" xmlns:xs="http://www.w3.org/2001/XMLSchema" xmlns:p="http://schemas.microsoft.com/office/2006/metadata/properties" xmlns:ns2="967d82f2-db6f-4d17-9495-9cb837c5f40e" targetNamespace="http://schemas.microsoft.com/office/2006/metadata/properties" ma:root="true" ma:fieldsID="54b2fc6c11cb40ce7a773c1dadd33490" ns2:_="">
    <xsd:import namespace="967d82f2-db6f-4d17-9495-9cb837c5f40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7d82f2-db6f-4d17-9495-9cb837c5f4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BD8239-8089-4192-A641-880FF55161E2}">
  <ds:schemaRefs>
    <ds:schemaRef ds:uri="http://www.w3.org/XML/1998/namespace"/>
    <ds:schemaRef ds:uri="http://schemas.microsoft.com/office/2006/metadata/properties"/>
    <ds:schemaRef ds:uri="http://schemas.microsoft.com/office/infopath/2007/PartnerControls"/>
    <ds:schemaRef ds:uri="http://purl.org/dc/dcmitype/"/>
    <ds:schemaRef ds:uri="967d82f2-db6f-4d17-9495-9cb837c5f40e"/>
    <ds:schemaRef ds:uri="http://schemas.microsoft.com/office/2006/documentManagement/types"/>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A6CA469C-7D10-4405-AA4B-746FBEFA3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7d82f2-db6f-4d17-9495-9cb837c5f4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AD0C51-B326-4344-885E-2522143A686E}">
  <ds:schemaRefs>
    <ds:schemaRef ds:uri="http://schemas.microsoft.com/sharepoint/v3/contenttype/forms"/>
  </ds:schemaRefs>
</ds:datastoreItem>
</file>

<file path=docMetadata/LabelInfo.xml><?xml version="1.0" encoding="utf-8"?>
<clbl:labelList xmlns:clbl="http://schemas.microsoft.com/office/2020/mipLabelMetadata">
  <clbl:label id="{dd17a35c-9c67-4dda-b948-74ee3b80cf57}" enabled="1" method="Privileged" siteId="{93aedbdc-cc67-4652-aa12-d250a876ae7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TEC Development Guidelines </vt:lpstr>
      <vt:lpstr>Response Guidelines</vt:lpstr>
      <vt:lpstr>TEC</vt:lpstr>
      <vt:lpstr>Security Requirements</vt:lpstr>
      <vt:lpstr>Demo</vt:lpstr>
      <vt:lpstr>Definitions and Abbreviations</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Tsele Maila</dc:creator>
  <cp:keywords/>
  <dc:description/>
  <cp:lastModifiedBy>Nozipho Sibanyoni</cp:lastModifiedBy>
  <cp:revision/>
  <dcterms:created xsi:type="dcterms:W3CDTF">2018-02-19T11:31:44Z</dcterms:created>
  <dcterms:modified xsi:type="dcterms:W3CDTF">2026-05-04T13:19:03Z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0x0101003301C86FEEA11142A6BFDD7863677127</vt:lpwstr>
  </property>
</Properties>
</file>